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E0277\AppData\Local\Microsoft\Windows\INetCache\Content.Outlook\T4HF2BND\"/>
    </mc:Choice>
  </mc:AlternateContent>
  <bookViews>
    <workbookView xWindow="0" yWindow="0" windowWidth="20490" windowHeight="7650"/>
  </bookViews>
  <sheets>
    <sheet name="modello invio correttoxpubblic.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2" i="5" l="1"/>
  <c r="H392" i="5" s="1"/>
  <c r="F392" i="5"/>
  <c r="E392" i="5"/>
  <c r="C392" i="5"/>
  <c r="D392" i="5" s="1"/>
  <c r="K392" i="5" s="1"/>
  <c r="B392" i="5"/>
  <c r="K390" i="5"/>
  <c r="I390" i="5"/>
  <c r="J390" i="5" s="1"/>
  <c r="H390" i="5"/>
  <c r="F390" i="5"/>
  <c r="D390" i="5"/>
  <c r="J389" i="5"/>
  <c r="I389" i="5"/>
  <c r="H389" i="5"/>
  <c r="F389" i="5"/>
  <c r="D389" i="5"/>
  <c r="K389" i="5" s="1"/>
  <c r="K388" i="5"/>
  <c r="I388" i="5"/>
  <c r="J388" i="5" s="1"/>
  <c r="H388" i="5"/>
  <c r="F388" i="5"/>
  <c r="D388" i="5"/>
  <c r="I387" i="5"/>
  <c r="J387" i="5" s="1"/>
  <c r="H387" i="5"/>
  <c r="F387" i="5"/>
  <c r="D387" i="5"/>
  <c r="K387" i="5" s="1"/>
  <c r="K386" i="5"/>
  <c r="I386" i="5"/>
  <c r="I392" i="5" s="1"/>
  <c r="J392" i="5" s="1"/>
  <c r="H386" i="5"/>
  <c r="H395" i="5" s="1"/>
  <c r="F386" i="5"/>
  <c r="F395" i="5" s="1"/>
  <c r="D386" i="5"/>
  <c r="D395" i="5" s="1"/>
  <c r="M392" i="5" l="1"/>
  <c r="K395" i="5"/>
  <c r="J386" i="5"/>
  <c r="J395" i="5" s="1"/>
  <c r="G358" i="5" l="1"/>
  <c r="H358" i="5" s="1"/>
  <c r="E358" i="5"/>
  <c r="F358" i="5" s="1"/>
  <c r="C358" i="5"/>
  <c r="D358" i="5" s="1"/>
  <c r="K358" i="5" s="1"/>
  <c r="B358" i="5"/>
  <c r="K356" i="5"/>
  <c r="I356" i="5"/>
  <c r="J356" i="5" s="1"/>
  <c r="H356" i="5"/>
  <c r="F356" i="5"/>
  <c r="D356" i="5"/>
  <c r="K355" i="5"/>
  <c r="I355" i="5"/>
  <c r="J355" i="5" s="1"/>
  <c r="H355" i="5"/>
  <c r="F355" i="5"/>
  <c r="D355" i="5"/>
  <c r="K354" i="5"/>
  <c r="I354" i="5"/>
  <c r="J354" i="5" s="1"/>
  <c r="H354" i="5"/>
  <c r="F354" i="5"/>
  <c r="D354" i="5"/>
  <c r="K353" i="5"/>
  <c r="I353" i="5"/>
  <c r="J353" i="5" s="1"/>
  <c r="H353" i="5"/>
  <c r="F353" i="5"/>
  <c r="D353" i="5"/>
  <c r="K352" i="5"/>
  <c r="K361" i="5" s="1"/>
  <c r="I352" i="5"/>
  <c r="J352" i="5" s="1"/>
  <c r="H352" i="5"/>
  <c r="H361" i="5" s="1"/>
  <c r="F352" i="5"/>
  <c r="F361" i="5" s="1"/>
  <c r="D352" i="5"/>
  <c r="D361" i="5" s="1"/>
  <c r="J361" i="5" l="1"/>
  <c r="I358" i="5"/>
  <c r="J358" i="5" s="1"/>
  <c r="M358" i="5" s="1"/>
  <c r="F327" i="5" l="1"/>
  <c r="G324" i="5"/>
  <c r="H324" i="5" s="1"/>
  <c r="F324" i="5"/>
  <c r="M324" i="5" s="1"/>
  <c r="E324" i="5"/>
  <c r="C324" i="5"/>
  <c r="D324" i="5" s="1"/>
  <c r="K324" i="5" s="1"/>
  <c r="B324" i="5"/>
  <c r="I322" i="5"/>
  <c r="J322" i="5" s="1"/>
  <c r="H322" i="5"/>
  <c r="F322" i="5"/>
  <c r="D322" i="5"/>
  <c r="K322" i="5" s="1"/>
  <c r="J321" i="5"/>
  <c r="I321" i="5"/>
  <c r="H321" i="5"/>
  <c r="F321" i="5"/>
  <c r="D321" i="5"/>
  <c r="K321" i="5" s="1"/>
  <c r="I320" i="5"/>
  <c r="J320" i="5" s="1"/>
  <c r="H320" i="5"/>
  <c r="F320" i="5"/>
  <c r="D320" i="5"/>
  <c r="K320" i="5" s="1"/>
  <c r="J319" i="5"/>
  <c r="I319" i="5"/>
  <c r="H319" i="5"/>
  <c r="F319" i="5"/>
  <c r="D319" i="5"/>
  <c r="K319" i="5" s="1"/>
  <c r="I318" i="5"/>
  <c r="I324" i="5" s="1"/>
  <c r="J324" i="5" s="1"/>
  <c r="H318" i="5"/>
  <c r="H327" i="5" s="1"/>
  <c r="F318" i="5"/>
  <c r="D318" i="5"/>
  <c r="D327" i="5" s="1"/>
  <c r="J318" i="5" l="1"/>
  <c r="J327" i="5" s="1"/>
  <c r="K318" i="5"/>
  <c r="K327" i="5" s="1"/>
  <c r="F293" i="5" l="1"/>
  <c r="G290" i="5"/>
  <c r="H290" i="5" s="1"/>
  <c r="F290" i="5"/>
  <c r="E290" i="5"/>
  <c r="C290" i="5"/>
  <c r="D290" i="5" s="1"/>
  <c r="K290" i="5" s="1"/>
  <c r="B290" i="5"/>
  <c r="K288" i="5"/>
  <c r="I288" i="5"/>
  <c r="J288" i="5" s="1"/>
  <c r="H288" i="5"/>
  <c r="F288" i="5"/>
  <c r="D288" i="5"/>
  <c r="J287" i="5"/>
  <c r="I287" i="5"/>
  <c r="H287" i="5"/>
  <c r="F287" i="5"/>
  <c r="D287" i="5"/>
  <c r="K287" i="5" s="1"/>
  <c r="I286" i="5"/>
  <c r="J286" i="5" s="1"/>
  <c r="H286" i="5"/>
  <c r="F286" i="5"/>
  <c r="D286" i="5"/>
  <c r="K286" i="5" s="1"/>
  <c r="J285" i="5"/>
  <c r="I285" i="5"/>
  <c r="H285" i="5"/>
  <c r="F285" i="5"/>
  <c r="D285" i="5"/>
  <c r="K285" i="5" s="1"/>
  <c r="K284" i="5"/>
  <c r="I284" i="5"/>
  <c r="I290" i="5" s="1"/>
  <c r="J290" i="5" s="1"/>
  <c r="H284" i="5"/>
  <c r="H293" i="5" s="1"/>
  <c r="F284" i="5"/>
  <c r="D284" i="5"/>
  <c r="D293" i="5" s="1"/>
  <c r="M290" i="5" l="1"/>
  <c r="K293" i="5"/>
  <c r="J284" i="5"/>
  <c r="J293" i="5" s="1"/>
  <c r="F259" i="5" l="1"/>
  <c r="G256" i="5"/>
  <c r="H256" i="5" s="1"/>
  <c r="F256" i="5"/>
  <c r="E256" i="5"/>
  <c r="C256" i="5"/>
  <c r="D256" i="5" s="1"/>
  <c r="K256" i="5" s="1"/>
  <c r="B256" i="5"/>
  <c r="K254" i="5"/>
  <c r="I254" i="5"/>
  <c r="J254" i="5" s="1"/>
  <c r="H254" i="5"/>
  <c r="F254" i="5"/>
  <c r="D254" i="5"/>
  <c r="J253" i="5"/>
  <c r="I253" i="5"/>
  <c r="H253" i="5"/>
  <c r="F253" i="5"/>
  <c r="D253" i="5"/>
  <c r="K253" i="5" s="1"/>
  <c r="K252" i="5"/>
  <c r="I252" i="5"/>
  <c r="J252" i="5" s="1"/>
  <c r="H252" i="5"/>
  <c r="F252" i="5"/>
  <c r="D252" i="5"/>
  <c r="J251" i="5"/>
  <c r="I251" i="5"/>
  <c r="H251" i="5"/>
  <c r="F251" i="5"/>
  <c r="D251" i="5"/>
  <c r="K251" i="5" s="1"/>
  <c r="K250" i="5"/>
  <c r="I250" i="5"/>
  <c r="I256" i="5" s="1"/>
  <c r="J256" i="5" s="1"/>
  <c r="H250" i="5"/>
  <c r="H259" i="5" s="1"/>
  <c r="F250" i="5"/>
  <c r="D250" i="5"/>
  <c r="D259" i="5" s="1"/>
  <c r="K259" i="5" l="1"/>
  <c r="M256" i="5"/>
  <c r="J250" i="5"/>
  <c r="J259" i="5" s="1"/>
  <c r="G221" i="5"/>
  <c r="H221" i="5" s="1"/>
  <c r="F221" i="5"/>
  <c r="E221" i="5"/>
  <c r="C221" i="5"/>
  <c r="D221" i="5" s="1"/>
  <c r="K221" i="5" s="1"/>
  <c r="B221" i="5"/>
  <c r="K219" i="5"/>
  <c r="I219" i="5"/>
  <c r="J219" i="5" s="1"/>
  <c r="H219" i="5"/>
  <c r="F219" i="5"/>
  <c r="D219" i="5"/>
  <c r="J218" i="5"/>
  <c r="I218" i="5"/>
  <c r="H218" i="5"/>
  <c r="F218" i="5"/>
  <c r="D218" i="5"/>
  <c r="K218" i="5" s="1"/>
  <c r="I217" i="5"/>
  <c r="J217" i="5" s="1"/>
  <c r="H217" i="5"/>
  <c r="F217" i="5"/>
  <c r="D217" i="5"/>
  <c r="K217" i="5" s="1"/>
  <c r="J216" i="5"/>
  <c r="I216" i="5"/>
  <c r="H216" i="5"/>
  <c r="F216" i="5"/>
  <c r="D216" i="5"/>
  <c r="K216" i="5" s="1"/>
  <c r="K215" i="5"/>
  <c r="I215" i="5"/>
  <c r="I221" i="5" s="1"/>
  <c r="J221" i="5" s="1"/>
  <c r="H215" i="5"/>
  <c r="H224" i="5" s="1"/>
  <c r="F215" i="5"/>
  <c r="F224" i="5" s="1"/>
  <c r="D215" i="5"/>
  <c r="D224" i="5" s="1"/>
  <c r="M221" i="5" l="1"/>
  <c r="K224" i="5"/>
  <c r="J215" i="5"/>
  <c r="J224" i="5" s="1"/>
  <c r="H187" i="5"/>
  <c r="G187" i="5"/>
  <c r="E187" i="5"/>
  <c r="F187" i="5" s="1"/>
  <c r="D187" i="5"/>
  <c r="K187" i="5" s="1"/>
  <c r="C187" i="5"/>
  <c r="B187" i="5"/>
  <c r="J185" i="5"/>
  <c r="I185" i="5"/>
  <c r="H185" i="5"/>
  <c r="F185" i="5"/>
  <c r="D185" i="5"/>
  <c r="K185" i="5" s="1"/>
  <c r="K184" i="5"/>
  <c r="I184" i="5"/>
  <c r="J184" i="5" s="1"/>
  <c r="H184" i="5"/>
  <c r="F184" i="5"/>
  <c r="D184" i="5"/>
  <c r="J183" i="5"/>
  <c r="I183" i="5"/>
  <c r="H183" i="5"/>
  <c r="F183" i="5"/>
  <c r="D183" i="5"/>
  <c r="K183" i="5" s="1"/>
  <c r="K182" i="5"/>
  <c r="I182" i="5"/>
  <c r="J182" i="5" s="1"/>
  <c r="H182" i="5"/>
  <c r="H190" i="5" s="1"/>
  <c r="F182" i="5"/>
  <c r="D182" i="5"/>
  <c r="I181" i="5"/>
  <c r="I187" i="5" s="1"/>
  <c r="J187" i="5" s="1"/>
  <c r="H181" i="5"/>
  <c r="F181" i="5"/>
  <c r="F190" i="5" s="1"/>
  <c r="D181" i="5"/>
  <c r="D190" i="5" s="1"/>
  <c r="M187" i="5" l="1"/>
  <c r="J181" i="5"/>
  <c r="J190" i="5" s="1"/>
  <c r="K181" i="5"/>
  <c r="K190" i="5" s="1"/>
  <c r="G153" i="5"/>
  <c r="H153" i="5" s="1"/>
  <c r="F153" i="5"/>
  <c r="E153" i="5"/>
  <c r="C153" i="5"/>
  <c r="D153" i="5" s="1"/>
  <c r="K153" i="5" s="1"/>
  <c r="B153" i="5"/>
  <c r="K151" i="5"/>
  <c r="I151" i="5"/>
  <c r="J151" i="5" s="1"/>
  <c r="H151" i="5"/>
  <c r="F151" i="5"/>
  <c r="D151" i="5"/>
  <c r="J150" i="5"/>
  <c r="I150" i="5"/>
  <c r="H150" i="5"/>
  <c r="F150" i="5"/>
  <c r="D150" i="5"/>
  <c r="K150" i="5" s="1"/>
  <c r="K149" i="5"/>
  <c r="I149" i="5"/>
  <c r="J149" i="5" s="1"/>
  <c r="H149" i="5"/>
  <c r="F149" i="5"/>
  <c r="D149" i="5"/>
  <c r="J148" i="5"/>
  <c r="I148" i="5"/>
  <c r="H148" i="5"/>
  <c r="F148" i="5"/>
  <c r="D148" i="5"/>
  <c r="K148" i="5" s="1"/>
  <c r="K147" i="5"/>
  <c r="I147" i="5"/>
  <c r="I153" i="5" s="1"/>
  <c r="J153" i="5" s="1"/>
  <c r="H147" i="5"/>
  <c r="H156" i="5" s="1"/>
  <c r="F147" i="5"/>
  <c r="F156" i="5" s="1"/>
  <c r="D147" i="5"/>
  <c r="D156" i="5" s="1"/>
  <c r="K156" i="5" l="1"/>
  <c r="M153" i="5"/>
  <c r="J147" i="5"/>
  <c r="J156" i="5" s="1"/>
  <c r="F122" i="5" l="1"/>
  <c r="H119" i="5"/>
  <c r="G119" i="5"/>
  <c r="F119" i="5"/>
  <c r="M119" i="5" s="1"/>
  <c r="E119" i="5"/>
  <c r="D119" i="5"/>
  <c r="K119" i="5" s="1"/>
  <c r="C119" i="5"/>
  <c r="B119" i="5"/>
  <c r="J117" i="5"/>
  <c r="I117" i="5"/>
  <c r="H117" i="5"/>
  <c r="F117" i="5"/>
  <c r="D117" i="5"/>
  <c r="K117" i="5" s="1"/>
  <c r="J116" i="5"/>
  <c r="I116" i="5"/>
  <c r="H116" i="5"/>
  <c r="F116" i="5"/>
  <c r="D116" i="5"/>
  <c r="K116" i="5" s="1"/>
  <c r="J115" i="5"/>
  <c r="I115" i="5"/>
  <c r="H115" i="5"/>
  <c r="F115" i="5"/>
  <c r="D115" i="5"/>
  <c r="K115" i="5" s="1"/>
  <c r="J114" i="5"/>
  <c r="I114" i="5"/>
  <c r="H114" i="5"/>
  <c r="F114" i="5"/>
  <c r="D114" i="5"/>
  <c r="K114" i="5" s="1"/>
  <c r="J113" i="5"/>
  <c r="J122" i="5" s="1"/>
  <c r="I113" i="5"/>
  <c r="I119" i="5" s="1"/>
  <c r="J119" i="5" s="1"/>
  <c r="H113" i="5"/>
  <c r="H122" i="5" s="1"/>
  <c r="F113" i="5"/>
  <c r="D113" i="5"/>
  <c r="D122" i="5" s="1"/>
  <c r="K113" i="5" l="1"/>
  <c r="K122" i="5" s="1"/>
  <c r="H85" i="5" l="1"/>
  <c r="G85" i="5"/>
  <c r="E85" i="5"/>
  <c r="F85" i="5" s="1"/>
  <c r="D85" i="5"/>
  <c r="K85" i="5" s="1"/>
  <c r="C85" i="5"/>
  <c r="B85" i="5"/>
  <c r="J83" i="5"/>
  <c r="I83" i="5"/>
  <c r="H83" i="5"/>
  <c r="F83" i="5"/>
  <c r="D83" i="5"/>
  <c r="K83" i="5" s="1"/>
  <c r="I82" i="5"/>
  <c r="J82" i="5" s="1"/>
  <c r="H82" i="5"/>
  <c r="F82" i="5"/>
  <c r="D82" i="5"/>
  <c r="K82" i="5" s="1"/>
  <c r="J81" i="5"/>
  <c r="I81" i="5"/>
  <c r="H81" i="5"/>
  <c r="F81" i="5"/>
  <c r="D81" i="5"/>
  <c r="K81" i="5" s="1"/>
  <c r="I80" i="5"/>
  <c r="I85" i="5" s="1"/>
  <c r="J85" i="5" s="1"/>
  <c r="H80" i="5"/>
  <c r="F80" i="5"/>
  <c r="D80" i="5"/>
  <c r="K80" i="5" s="1"/>
  <c r="J79" i="5"/>
  <c r="I79" i="5"/>
  <c r="H79" i="5"/>
  <c r="H88" i="5" s="1"/>
  <c r="F79" i="5"/>
  <c r="F88" i="5" s="1"/>
  <c r="D79" i="5"/>
  <c r="D88" i="5" s="1"/>
  <c r="M85" i="5" l="1"/>
  <c r="K79" i="5"/>
  <c r="K88" i="5" s="1"/>
  <c r="J80" i="5"/>
  <c r="J88" i="5" s="1"/>
  <c r="H51" i="5" l="1"/>
  <c r="G51" i="5"/>
  <c r="F51" i="5"/>
  <c r="E51" i="5"/>
  <c r="D51" i="5"/>
  <c r="K51" i="5" s="1"/>
  <c r="C51" i="5"/>
  <c r="B51" i="5"/>
  <c r="J49" i="5"/>
  <c r="I49" i="5"/>
  <c r="H49" i="5"/>
  <c r="F49" i="5"/>
  <c r="D49" i="5"/>
  <c r="K49" i="5" s="1"/>
  <c r="J48" i="5"/>
  <c r="I48" i="5"/>
  <c r="H48" i="5"/>
  <c r="F48" i="5"/>
  <c r="D48" i="5"/>
  <c r="K48" i="5" s="1"/>
  <c r="J47" i="5"/>
  <c r="I47" i="5"/>
  <c r="H47" i="5"/>
  <c r="F47" i="5"/>
  <c r="D47" i="5"/>
  <c r="K47" i="5" s="1"/>
  <c r="I46" i="5"/>
  <c r="I51" i="5" s="1"/>
  <c r="J51" i="5" s="1"/>
  <c r="H46" i="5"/>
  <c r="F46" i="5"/>
  <c r="D46" i="5"/>
  <c r="K46" i="5" s="1"/>
  <c r="J45" i="5"/>
  <c r="I45" i="5"/>
  <c r="H45" i="5"/>
  <c r="H54" i="5" s="1"/>
  <c r="F45" i="5"/>
  <c r="F54" i="5" s="1"/>
  <c r="D45" i="5"/>
  <c r="D54" i="5" s="1"/>
  <c r="M51" i="5" l="1"/>
  <c r="J46" i="5"/>
  <c r="J54" i="5" s="1"/>
  <c r="K45" i="5"/>
  <c r="K54" i="5" s="1"/>
  <c r="D11" i="5" l="1"/>
  <c r="H15" i="5" l="1"/>
  <c r="F15" i="5"/>
  <c r="D15" i="5"/>
  <c r="H14" i="5"/>
  <c r="F14" i="5"/>
  <c r="D14" i="5"/>
  <c r="H13" i="5"/>
  <c r="F13" i="5"/>
  <c r="D13" i="5"/>
  <c r="D12" i="5"/>
  <c r="F12" i="5"/>
  <c r="H12" i="5"/>
  <c r="H11" i="5"/>
  <c r="F11" i="5"/>
  <c r="I15" i="5" l="1"/>
  <c r="J15" i="5" s="1"/>
  <c r="K15" i="5"/>
  <c r="I14" i="5"/>
  <c r="J14" i="5" s="1"/>
  <c r="K14" i="5"/>
  <c r="I13" i="5"/>
  <c r="J13" i="5" s="1"/>
  <c r="K13" i="5"/>
  <c r="I12" i="5"/>
  <c r="J12" i="5" s="1"/>
  <c r="K12" i="5"/>
  <c r="I11" i="5"/>
  <c r="J11" i="5" s="1"/>
  <c r="K11" i="5"/>
  <c r="I17" i="5" l="1"/>
  <c r="J17" i="5" s="1"/>
  <c r="H20" i="5" l="1"/>
  <c r="D20" i="5"/>
  <c r="G17" i="5"/>
  <c r="H17" i="5" s="1"/>
  <c r="E17" i="5"/>
  <c r="F17" i="5" s="1"/>
  <c r="C17" i="5"/>
  <c r="D17" i="5" s="1"/>
  <c r="B17" i="5"/>
  <c r="F20" i="5" l="1"/>
  <c r="K20" i="5"/>
  <c r="J20" i="5"/>
  <c r="K17" i="5"/>
  <c r="M17" i="5" l="1"/>
</calcChain>
</file>

<file path=xl/sharedStrings.xml><?xml version="1.0" encoding="utf-8"?>
<sst xmlns="http://schemas.openxmlformats.org/spreadsheetml/2006/main" count="642" uniqueCount="49">
  <si>
    <t>assenze</t>
  </si>
  <si>
    <t>Totale gg. di assenza</t>
  </si>
  <si>
    <t>Totale</t>
  </si>
  <si>
    <t>(ferie, malattie,perm. retribuito,</t>
  </si>
  <si>
    <t>Personale</t>
  </si>
  <si>
    <t xml:space="preserve"> legge 104, perm. Amministratori</t>
  </si>
  <si>
    <t xml:space="preserve"> locali, congedi parentali )</t>
  </si>
  <si>
    <t>presenza</t>
  </si>
  <si>
    <t>Valori generali e totali</t>
  </si>
  <si>
    <t>%</t>
  </si>
  <si>
    <t xml:space="preserve">assenze per </t>
  </si>
  <si>
    <t>per ferie</t>
  </si>
  <si>
    <t xml:space="preserve">assenze </t>
  </si>
  <si>
    <t xml:space="preserve">per malattia </t>
  </si>
  <si>
    <t>altre cause</t>
  </si>
  <si>
    <t>di cui:</t>
  </si>
  <si>
    <t>totale assenze</t>
  </si>
  <si>
    <t xml:space="preserve">totale </t>
  </si>
  <si>
    <t>Area Dirigenziale</t>
  </si>
  <si>
    <t>per malattia</t>
  </si>
  <si>
    <t>media</t>
  </si>
  <si>
    <t>Razeto</t>
  </si>
  <si>
    <t>Area Servizio Integrato del Personale. Settore Studi e Statistica</t>
  </si>
  <si>
    <t>Area Amministrativo-Contabile</t>
  </si>
  <si>
    <t>Segreteria Generale, Staff e Attività Promozionali</t>
  </si>
  <si>
    <t>Area Servizi Anagrafici</t>
  </si>
  <si>
    <t xml:space="preserve"> Area Regolazione del Mercato</t>
  </si>
  <si>
    <t xml:space="preserve">Razeto </t>
  </si>
  <si>
    <t>Caviglia</t>
  </si>
  <si>
    <t xml:space="preserve">1 - Segr Gen, Staff e Prom </t>
  </si>
  <si>
    <t>2 - Area Amm- Contab</t>
  </si>
  <si>
    <t>3 - Serv Integ Pers, Studi e  Stat</t>
  </si>
  <si>
    <t>4 - Area Serv Anagr</t>
  </si>
  <si>
    <t>5 - Area Regolaz del Mercato</t>
  </si>
  <si>
    <t>GG LAV</t>
  </si>
  <si>
    <t xml:space="preserve">Caviglia </t>
  </si>
  <si>
    <t xml:space="preserve"> Dati mensili sulle percentuali di assenza del personale in servizio presso la Camera di Commercio di Genova  -  mese di GENNAIO  2022</t>
  </si>
  <si>
    <t xml:space="preserve"> Dati mensili sulle percentuali di assenza del personale in servizio presso la Camera di Commercio di Genova  -  mese di FEBBRAIO  2022</t>
  </si>
  <si>
    <t xml:space="preserve"> Dati mensili sulle percentuali di assenza del personale in servizio presso la Camera di Commercio di Genova  -  mese di marzo  2022</t>
  </si>
  <si>
    <t xml:space="preserve"> Dati mensili sulle percentuali di assenza del personale in servizio presso la Camera di Commercio di Genova  -  mese di APRILE  2022</t>
  </si>
  <si>
    <t xml:space="preserve"> Dati mensili sulle percentuali di assenza del personale in servizio presso la Camera di Commercio di Genova  -  mese di MAGGIO  2022</t>
  </si>
  <si>
    <t xml:space="preserve"> Dati mensili sulle percentuali di assenza del personale in servizio presso la Camera di Commercio di Genova  -  mese di GIUGNO  2022</t>
  </si>
  <si>
    <t xml:space="preserve"> Dati mensili sulle percentuali di assenza del personale in servizio presso la Camera di Commercio di Genova  -  mese di LUGLIO  2022</t>
  </si>
  <si>
    <t>Mercati</t>
  </si>
  <si>
    <t xml:space="preserve"> Dati mensili sulle percentuali di assenza del personale in servizio presso la Camera di Commercio di Genova  -  mese di AGOSTO  2022</t>
  </si>
  <si>
    <t xml:space="preserve"> Dati mensili sulle percentuali di assenza del personale in servizio presso la Camera di Commercio di Genova  -  mese di SETTEMBRE  2022</t>
  </si>
  <si>
    <t xml:space="preserve"> Dati mensili sulle percentuali di assenza del personale in servizio presso la Camera di Commercio di Genova  -  mese di OTTOBRE  2022</t>
  </si>
  <si>
    <t xml:space="preserve"> Dati mensili sulle percentuali di assenza del personale in servizio presso la Camera di Commercio di Genova  -  mese di NOVEMBRE  2022</t>
  </si>
  <si>
    <t xml:space="preserve"> Dati mensili sulle percentuali di assenza del personale in servizio presso la Camera di Commercio di Genova  -  mese di DICEMBRE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</si>
</sst>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0" fillId="0" borderId="5" xfId="0" applyBorder="1"/>
    <xf numFmtId="0" fontId="2" fillId="0" borderId="5" xfId="0" applyFont="1" applyBorder="1"/>
    <xf numFmtId="0" fontId="5" fillId="0" borderId="5" xfId="0" applyFont="1" applyBorder="1"/>
    <xf numFmtId="0" fontId="5" fillId="0" borderId="2" xfId="0" applyFont="1" applyBorder="1"/>
    <xf numFmtId="0" fontId="0" fillId="0" borderId="2" xfId="0" applyBorder="1" applyAlignment="1">
      <alignment horizontal="center"/>
    </xf>
    <xf numFmtId="0" fontId="0" fillId="0" borderId="6" xfId="0" applyBorder="1"/>
    <xf numFmtId="2" fontId="5" fillId="0" borderId="1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0" fontId="0" fillId="2" borderId="8" xfId="1" applyNumberFormat="1" applyFont="1" applyFill="1" applyBorder="1" applyAlignment="1">
      <alignment horizontal="center"/>
    </xf>
    <xf numFmtId="10" fontId="5" fillId="0" borderId="1" xfId="1" applyNumberFormat="1" applyFont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4" fillId="0" borderId="9" xfId="0" applyFont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3" fillId="0" borderId="14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5" xfId="0" applyBorder="1" applyAlignment="1">
      <alignment wrapText="1"/>
    </xf>
    <xf numFmtId="0" fontId="0" fillId="2" borderId="16" xfId="0" applyFill="1" applyBorder="1" applyAlignment="1">
      <alignment wrapText="1"/>
    </xf>
    <xf numFmtId="1" fontId="5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0" fontId="0" fillId="0" borderId="0" xfId="0" applyNumberFormat="1"/>
    <xf numFmtId="0" fontId="4" fillId="0" borderId="13" xfId="0" applyFont="1" applyBorder="1" applyAlignment="1">
      <alignment horizontal="left" vertical="center" wrapText="1"/>
    </xf>
    <xf numFmtId="0" fontId="2" fillId="0" borderId="0" xfId="0" applyFont="1"/>
    <xf numFmtId="0" fontId="1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/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10" fontId="6" fillId="0" borderId="0" xfId="0" applyNumberFormat="1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4"/>
  <sheetViews>
    <sheetView tabSelected="1" zoomScaleNormal="100" workbookViewId="0">
      <selection activeCell="K324" sqref="K324"/>
    </sheetView>
  </sheetViews>
  <sheetFormatPr defaultRowHeight="12.75" x14ac:dyDescent="0.2"/>
  <cols>
    <col min="1" max="1" width="23.7109375" style="26" customWidth="1"/>
    <col min="2" max="2" width="9" bestFit="1" customWidth="1"/>
    <col min="3" max="4" width="22.85546875" customWidth="1"/>
    <col min="5" max="5" width="13.7109375" customWidth="1"/>
    <col min="6" max="6" width="8.7109375" customWidth="1"/>
    <col min="7" max="7" width="10.85546875" customWidth="1"/>
    <col min="8" max="8" width="10.5703125" customWidth="1"/>
    <col min="9" max="9" width="11.85546875" customWidth="1"/>
    <col min="10" max="10" width="10.5703125" customWidth="1"/>
    <col min="11" max="11" width="11.5703125" customWidth="1"/>
    <col min="12" max="12" width="2.28515625" customWidth="1"/>
  </cols>
  <sheetData>
    <row r="1" spans="1:14" ht="13.5" thickBot="1" x14ac:dyDescent="0.25"/>
    <row r="2" spans="1:14" ht="13.5" thickBot="1" x14ac:dyDescent="0.25">
      <c r="A2" s="42"/>
      <c r="B2" s="43"/>
      <c r="C2" s="43"/>
      <c r="D2" s="43" t="s">
        <v>36</v>
      </c>
      <c r="E2" s="43"/>
      <c r="F2" s="43"/>
      <c r="G2" s="43"/>
      <c r="H2" s="43"/>
      <c r="I2" s="43"/>
      <c r="J2" s="43"/>
      <c r="K2" s="44"/>
      <c r="L2" s="35"/>
    </row>
    <row r="3" spans="1:14" x14ac:dyDescent="0.2">
      <c r="A3" s="27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x14ac:dyDescent="0.2">
      <c r="A4" s="28"/>
      <c r="B4" s="4"/>
      <c r="C4" s="5" t="s">
        <v>1</v>
      </c>
      <c r="D4" s="6" t="s">
        <v>9</v>
      </c>
      <c r="E4" s="5" t="s">
        <v>15</v>
      </c>
      <c r="F4" s="5" t="s">
        <v>9</v>
      </c>
      <c r="G4" s="5" t="s">
        <v>15</v>
      </c>
      <c r="H4" s="5" t="s">
        <v>9</v>
      </c>
      <c r="I4" s="5" t="s">
        <v>15</v>
      </c>
      <c r="J4" s="5" t="s">
        <v>9</v>
      </c>
      <c r="K4" s="6" t="s">
        <v>9</v>
      </c>
    </row>
    <row r="5" spans="1:14" x14ac:dyDescent="0.2">
      <c r="A5" s="29"/>
      <c r="B5" s="6" t="s">
        <v>2</v>
      </c>
      <c r="C5" s="7"/>
      <c r="D5" s="6" t="s">
        <v>0</v>
      </c>
      <c r="E5" s="6" t="s">
        <v>16</v>
      </c>
      <c r="F5" s="6" t="s">
        <v>12</v>
      </c>
      <c r="G5" s="6" t="s">
        <v>17</v>
      </c>
      <c r="H5" s="6" t="s">
        <v>12</v>
      </c>
      <c r="I5" s="6" t="s">
        <v>17</v>
      </c>
      <c r="J5" s="6" t="s">
        <v>10</v>
      </c>
      <c r="K5" s="6" t="s">
        <v>7</v>
      </c>
    </row>
    <row r="6" spans="1:14" x14ac:dyDescent="0.2">
      <c r="A6" s="30" t="s">
        <v>18</v>
      </c>
      <c r="B6" s="6" t="s">
        <v>4</v>
      </c>
      <c r="C6" s="7" t="s">
        <v>3</v>
      </c>
      <c r="D6" s="7" t="s">
        <v>3</v>
      </c>
      <c r="E6" s="6" t="s">
        <v>11</v>
      </c>
      <c r="F6" s="6" t="s">
        <v>11</v>
      </c>
      <c r="G6" s="6" t="s">
        <v>0</v>
      </c>
      <c r="H6" s="6" t="s">
        <v>13</v>
      </c>
      <c r="I6" s="6" t="s">
        <v>10</v>
      </c>
      <c r="J6" s="6" t="s">
        <v>14</v>
      </c>
      <c r="K6" s="7"/>
    </row>
    <row r="7" spans="1:14" x14ac:dyDescent="0.2">
      <c r="A7" s="29"/>
      <c r="B7" s="9"/>
      <c r="C7" s="7" t="s">
        <v>5</v>
      </c>
      <c r="D7" s="7" t="s">
        <v>5</v>
      </c>
      <c r="E7" s="10"/>
      <c r="F7" s="10"/>
      <c r="G7" s="6" t="s">
        <v>19</v>
      </c>
      <c r="H7" s="8"/>
      <c r="I7" s="6" t="s">
        <v>14</v>
      </c>
      <c r="J7" s="7"/>
      <c r="K7" s="7"/>
    </row>
    <row r="8" spans="1:14" x14ac:dyDescent="0.2">
      <c r="A8" s="29"/>
      <c r="B8" s="9"/>
      <c r="C8" s="7" t="s">
        <v>6</v>
      </c>
      <c r="D8" s="7" t="s">
        <v>6</v>
      </c>
      <c r="E8" s="9"/>
      <c r="F8" s="9"/>
      <c r="G8" s="6"/>
      <c r="H8" s="9"/>
      <c r="I8" s="11"/>
      <c r="J8" s="11"/>
      <c r="K8" s="7"/>
    </row>
    <row r="9" spans="1:14" x14ac:dyDescent="0.2">
      <c r="A9" s="27"/>
      <c r="B9" s="2"/>
      <c r="C9" s="12"/>
      <c r="D9" s="13"/>
      <c r="E9" s="2"/>
      <c r="F9" s="2"/>
      <c r="G9" s="13"/>
      <c r="H9" s="13"/>
      <c r="I9" s="12"/>
      <c r="J9" s="12"/>
      <c r="K9" s="13"/>
    </row>
    <row r="10" spans="1:14" x14ac:dyDescent="0.2">
      <c r="A10" s="31"/>
      <c r="B10" s="1"/>
      <c r="C10" s="1"/>
      <c r="D10" s="1"/>
      <c r="E10" s="1"/>
      <c r="F10" s="1"/>
      <c r="G10" s="1"/>
      <c r="H10" s="14"/>
      <c r="I10" s="14"/>
      <c r="J10" s="14"/>
      <c r="K10" s="1"/>
    </row>
    <row r="11" spans="1:14" ht="22.5" x14ac:dyDescent="0.2">
      <c r="A11" s="23" t="s">
        <v>24</v>
      </c>
      <c r="B11" s="34">
        <v>26</v>
      </c>
      <c r="C11" s="15">
        <v>99.5</v>
      </c>
      <c r="D11" s="21">
        <f>C11/B25</f>
        <v>0.19395711500974658</v>
      </c>
      <c r="E11" s="15">
        <v>54</v>
      </c>
      <c r="F11" s="21">
        <f>E11/B25</f>
        <v>0.10526315789473684</v>
      </c>
      <c r="G11" s="15">
        <v>41</v>
      </c>
      <c r="H11" s="21">
        <f>G11/B25</f>
        <v>7.9922027290448339E-2</v>
      </c>
      <c r="I11" s="16">
        <f>C11-E11-G11</f>
        <v>4.5</v>
      </c>
      <c r="J11" s="21">
        <f>I11/B25</f>
        <v>8.771929824561403E-3</v>
      </c>
      <c r="K11" s="19">
        <f>1-D11</f>
        <v>0.80604288499025345</v>
      </c>
      <c r="M11" s="53" t="s">
        <v>28</v>
      </c>
      <c r="N11" s="53"/>
    </row>
    <row r="12" spans="1:14" ht="22.5" x14ac:dyDescent="0.2">
      <c r="A12" s="39" t="s">
        <v>23</v>
      </c>
      <c r="B12" s="34">
        <v>16</v>
      </c>
      <c r="C12" s="15">
        <v>62.5</v>
      </c>
      <c r="D12" s="21">
        <f>C12/B26</f>
        <v>0.1953125</v>
      </c>
      <c r="E12" s="15">
        <v>47.5</v>
      </c>
      <c r="F12" s="21">
        <f>E12/B26</f>
        <v>0.1484375</v>
      </c>
      <c r="G12" s="15">
        <v>6</v>
      </c>
      <c r="H12" s="21">
        <f>G12/B26</f>
        <v>1.8749999999999999E-2</v>
      </c>
      <c r="I12" s="16">
        <f t="shared" ref="I12:I15" si="0">C12-E12-G12</f>
        <v>9</v>
      </c>
      <c r="J12" s="21">
        <f>I12/B26</f>
        <v>2.8125000000000001E-2</v>
      </c>
      <c r="K12" s="19">
        <f t="shared" ref="K12:K15" si="1">1-D12</f>
        <v>0.8046875</v>
      </c>
      <c r="M12" s="53" t="s">
        <v>27</v>
      </c>
      <c r="N12" s="53"/>
    </row>
    <row r="13" spans="1:14" ht="33.75" x14ac:dyDescent="0.2">
      <c r="A13" s="36" t="s">
        <v>22</v>
      </c>
      <c r="B13" s="34">
        <v>11</v>
      </c>
      <c r="C13" s="15">
        <v>39.5</v>
      </c>
      <c r="D13" s="21">
        <f>C13/B27</f>
        <v>0.18287037037037038</v>
      </c>
      <c r="E13" s="15">
        <v>14.5</v>
      </c>
      <c r="F13" s="21">
        <f>E13/B27</f>
        <v>6.7129629629629636E-2</v>
      </c>
      <c r="G13" s="15">
        <v>11</v>
      </c>
      <c r="H13" s="21">
        <f>G13/B27</f>
        <v>5.0925925925925923E-2</v>
      </c>
      <c r="I13" s="16">
        <f t="shared" si="0"/>
        <v>14</v>
      </c>
      <c r="J13" s="21">
        <f>I13/B27</f>
        <v>6.4814814814814811E-2</v>
      </c>
      <c r="K13" s="19">
        <f t="shared" si="1"/>
        <v>0.81712962962962965</v>
      </c>
      <c r="M13" s="53" t="s">
        <v>21</v>
      </c>
      <c r="N13" s="53"/>
    </row>
    <row r="14" spans="1:14" x14ac:dyDescent="0.2">
      <c r="A14" s="36" t="s">
        <v>25</v>
      </c>
      <c r="B14" s="34">
        <v>23</v>
      </c>
      <c r="C14" s="15">
        <v>70.5</v>
      </c>
      <c r="D14" s="21">
        <f>C14/B28</f>
        <v>0.15326086956521739</v>
      </c>
      <c r="E14" s="15">
        <v>42</v>
      </c>
      <c r="F14" s="21">
        <f>E14/B28</f>
        <v>9.1304347826086957E-2</v>
      </c>
      <c r="G14" s="15">
        <v>13</v>
      </c>
      <c r="H14" s="21">
        <f>G14/B28</f>
        <v>2.8260869565217391E-2</v>
      </c>
      <c r="I14" s="16">
        <f t="shared" si="0"/>
        <v>15.5</v>
      </c>
      <c r="J14" s="21">
        <f>I14/B28</f>
        <v>3.3695652173913043E-2</v>
      </c>
      <c r="K14" s="19">
        <f t="shared" si="1"/>
        <v>0.84673913043478266</v>
      </c>
      <c r="M14" s="53" t="s">
        <v>21</v>
      </c>
      <c r="N14" s="53"/>
    </row>
    <row r="15" spans="1:14" ht="21" customHeight="1" x14ac:dyDescent="0.2">
      <c r="A15" s="37" t="s">
        <v>26</v>
      </c>
      <c r="B15" s="34">
        <v>12</v>
      </c>
      <c r="C15" s="15">
        <v>23.5</v>
      </c>
      <c r="D15" s="21">
        <f>C15/B29</f>
        <v>9.9576271186440676E-2</v>
      </c>
      <c r="E15" s="15">
        <v>18.5</v>
      </c>
      <c r="F15" s="21">
        <f>E15/B29</f>
        <v>7.8389830508474576E-2</v>
      </c>
      <c r="G15" s="15">
        <v>7</v>
      </c>
      <c r="H15" s="21">
        <f>G15/B29</f>
        <v>2.9661016949152543E-2</v>
      </c>
      <c r="I15" s="15">
        <f t="shared" si="0"/>
        <v>-2</v>
      </c>
      <c r="J15" s="21">
        <f>I15/B29</f>
        <v>-8.4745762711864406E-3</v>
      </c>
      <c r="K15" s="19">
        <f t="shared" si="1"/>
        <v>0.90042372881355937</v>
      </c>
      <c r="M15" s="53" t="s">
        <v>35</v>
      </c>
      <c r="N15" s="53" t="s">
        <v>21</v>
      </c>
    </row>
    <row r="16" spans="1:14" ht="13.5" thickBot="1" x14ac:dyDescent="0.25">
      <c r="A16" s="32"/>
      <c r="B16" s="3"/>
      <c r="C16" s="3"/>
      <c r="D16" s="3"/>
      <c r="E16" s="3"/>
      <c r="F16" s="3"/>
      <c r="G16" s="3"/>
      <c r="H16" s="3"/>
      <c r="I16" s="3"/>
      <c r="J16" s="24"/>
      <c r="K16" s="25"/>
      <c r="M16" s="53"/>
      <c r="N16" s="53"/>
    </row>
    <row r="17" spans="1:14" ht="13.5" thickTop="1" x14ac:dyDescent="0.2">
      <c r="A17" s="33" t="s">
        <v>8</v>
      </c>
      <c r="B17" s="17">
        <f>SUM(B11:B15)</f>
        <v>88</v>
      </c>
      <c r="C17" s="22">
        <f>SUM(C11:C15)</f>
        <v>295.5</v>
      </c>
      <c r="D17" s="18">
        <f>C17/(B25+B26+B27+B28+B29)</f>
        <v>0.1693409742120344</v>
      </c>
      <c r="E17" s="20">
        <f>SUM(E11:E15)</f>
        <v>176.5</v>
      </c>
      <c r="F17" s="18">
        <f>E17/(B25+B26+B27+B28+B29)</f>
        <v>0.10114613180515759</v>
      </c>
      <c r="G17" s="20">
        <f>SUM(G11:G15)</f>
        <v>78</v>
      </c>
      <c r="H17" s="18">
        <f>G17/(B25+B26+B27+B28+B29)</f>
        <v>4.4699140401146129E-2</v>
      </c>
      <c r="I17" s="20">
        <f>SUM(I11:I15)</f>
        <v>41</v>
      </c>
      <c r="J17" s="18">
        <f>I17/(B25+B26+B27+B28+B29)</f>
        <v>2.3495702005730659E-2</v>
      </c>
      <c r="K17" s="18">
        <f>1-D17</f>
        <v>0.83065902578796558</v>
      </c>
      <c r="M17" s="54">
        <f>SUM(F17+H17+J17+K17)</f>
        <v>1</v>
      </c>
      <c r="N17" s="53"/>
    </row>
    <row r="18" spans="1:14" x14ac:dyDescent="0.2">
      <c r="M18" s="53"/>
      <c r="N18" s="53"/>
    </row>
    <row r="20" spans="1:14" x14ac:dyDescent="0.2">
      <c r="A20" s="55"/>
      <c r="B20" s="53"/>
      <c r="C20" s="53" t="s">
        <v>20</v>
      </c>
      <c r="D20" s="54">
        <f>AVERAGE(D11:D15)</f>
        <v>0.16499542522635499</v>
      </c>
      <c r="E20" s="53"/>
      <c r="F20" s="54">
        <f>AVERAGE(F11:F15)</f>
        <v>9.8104893171785612E-2</v>
      </c>
      <c r="G20" s="53"/>
      <c r="H20" s="54">
        <f>AVERAGE(H11:H15)</f>
        <v>4.1503967946148843E-2</v>
      </c>
      <c r="I20" s="53"/>
      <c r="J20" s="54">
        <f>AVERAGE(J11:J15)</f>
        <v>2.5386564108420561E-2</v>
      </c>
      <c r="K20" s="54">
        <f>AVERAGE(K11:K15)</f>
        <v>0.83500457477364498</v>
      </c>
    </row>
    <row r="21" spans="1:14" x14ac:dyDescent="0.2">
      <c r="A21" s="55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4" spans="1:14" x14ac:dyDescent="0.2">
      <c r="A24" s="55"/>
      <c r="B24" s="56" t="s">
        <v>34</v>
      </c>
    </row>
    <row r="25" spans="1:14" x14ac:dyDescent="0.2">
      <c r="A25" s="57" t="s">
        <v>29</v>
      </c>
      <c r="B25" s="53">
        <v>513</v>
      </c>
      <c r="C25" s="41"/>
    </row>
    <row r="26" spans="1:14" x14ac:dyDescent="0.2">
      <c r="A26" s="57" t="s">
        <v>30</v>
      </c>
      <c r="B26" s="53">
        <v>320</v>
      </c>
      <c r="D26" s="38"/>
    </row>
    <row r="27" spans="1:14" x14ac:dyDescent="0.2">
      <c r="A27" s="57" t="s">
        <v>31</v>
      </c>
      <c r="B27" s="53">
        <v>216</v>
      </c>
      <c r="C27" s="40"/>
      <c r="D27" s="38"/>
    </row>
    <row r="28" spans="1:14" x14ac:dyDescent="0.2">
      <c r="A28" s="57" t="s">
        <v>32</v>
      </c>
      <c r="B28" s="53">
        <v>460</v>
      </c>
      <c r="C28" s="35"/>
      <c r="D28" s="38"/>
    </row>
    <row r="29" spans="1:14" x14ac:dyDescent="0.2">
      <c r="A29" s="57" t="s">
        <v>33</v>
      </c>
      <c r="B29" s="53">
        <v>236</v>
      </c>
      <c r="D29" s="38"/>
    </row>
    <row r="30" spans="1:14" x14ac:dyDescent="0.2">
      <c r="D30" s="38"/>
    </row>
    <row r="31" spans="1:14" x14ac:dyDescent="0.2">
      <c r="D31" s="38"/>
    </row>
    <row r="35" spans="1:14" ht="13.5" thickBot="1" x14ac:dyDescent="0.25"/>
    <row r="36" spans="1:14" ht="13.5" thickBot="1" x14ac:dyDescent="0.25">
      <c r="A36" s="42"/>
      <c r="B36" s="43"/>
      <c r="C36" s="43"/>
      <c r="D36" s="43" t="s">
        <v>37</v>
      </c>
      <c r="E36" s="43"/>
      <c r="F36" s="43"/>
      <c r="G36" s="43"/>
      <c r="H36" s="43"/>
      <c r="I36" s="43"/>
      <c r="J36" s="43"/>
      <c r="K36" s="44"/>
      <c r="L36" s="35"/>
    </row>
    <row r="37" spans="1:14" x14ac:dyDescent="0.2">
      <c r="A37" s="27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4" x14ac:dyDescent="0.2">
      <c r="A38" s="28"/>
      <c r="B38" s="4"/>
      <c r="C38" s="5" t="s">
        <v>1</v>
      </c>
      <c r="D38" s="6" t="s">
        <v>9</v>
      </c>
      <c r="E38" s="5" t="s">
        <v>15</v>
      </c>
      <c r="F38" s="5" t="s">
        <v>9</v>
      </c>
      <c r="G38" s="5" t="s">
        <v>15</v>
      </c>
      <c r="H38" s="5" t="s">
        <v>9</v>
      </c>
      <c r="I38" s="5" t="s">
        <v>15</v>
      </c>
      <c r="J38" s="5" t="s">
        <v>9</v>
      </c>
      <c r="K38" s="6" t="s">
        <v>9</v>
      </c>
    </row>
    <row r="39" spans="1:14" x14ac:dyDescent="0.2">
      <c r="A39" s="29"/>
      <c r="B39" s="6" t="s">
        <v>2</v>
      </c>
      <c r="C39" s="45"/>
      <c r="D39" s="6" t="s">
        <v>0</v>
      </c>
      <c r="E39" s="6" t="s">
        <v>16</v>
      </c>
      <c r="F39" s="6" t="s">
        <v>12</v>
      </c>
      <c r="G39" s="6" t="s">
        <v>17</v>
      </c>
      <c r="H39" s="6" t="s">
        <v>12</v>
      </c>
      <c r="I39" s="6" t="s">
        <v>17</v>
      </c>
      <c r="J39" s="6" t="s">
        <v>10</v>
      </c>
      <c r="K39" s="6" t="s">
        <v>7</v>
      </c>
    </row>
    <row r="40" spans="1:14" x14ac:dyDescent="0.2">
      <c r="A40" s="30" t="s">
        <v>18</v>
      </c>
      <c r="B40" s="6" t="s">
        <v>4</v>
      </c>
      <c r="C40" s="45" t="s">
        <v>3</v>
      </c>
      <c r="D40" s="45" t="s">
        <v>3</v>
      </c>
      <c r="E40" s="6" t="s">
        <v>11</v>
      </c>
      <c r="F40" s="6" t="s">
        <v>11</v>
      </c>
      <c r="G40" s="6" t="s">
        <v>0</v>
      </c>
      <c r="H40" s="6" t="s">
        <v>13</v>
      </c>
      <c r="I40" s="6" t="s">
        <v>10</v>
      </c>
      <c r="J40" s="6" t="s">
        <v>14</v>
      </c>
      <c r="K40" s="45"/>
    </row>
    <row r="41" spans="1:14" x14ac:dyDescent="0.2">
      <c r="A41" s="29"/>
      <c r="B41" s="9"/>
      <c r="C41" s="45" t="s">
        <v>5</v>
      </c>
      <c r="D41" s="45" t="s">
        <v>5</v>
      </c>
      <c r="E41" s="10"/>
      <c r="F41" s="10"/>
      <c r="G41" s="6" t="s">
        <v>19</v>
      </c>
      <c r="H41" s="8"/>
      <c r="I41" s="6" t="s">
        <v>14</v>
      </c>
      <c r="J41" s="45"/>
      <c r="K41" s="45"/>
    </row>
    <row r="42" spans="1:14" x14ac:dyDescent="0.2">
      <c r="A42" s="29"/>
      <c r="B42" s="9"/>
      <c r="C42" s="45" t="s">
        <v>6</v>
      </c>
      <c r="D42" s="45" t="s">
        <v>6</v>
      </c>
      <c r="E42" s="9"/>
      <c r="F42" s="9"/>
      <c r="G42" s="6"/>
      <c r="H42" s="9"/>
      <c r="I42" s="10"/>
      <c r="J42" s="10"/>
      <c r="K42" s="45"/>
    </row>
    <row r="43" spans="1:14" x14ac:dyDescent="0.2">
      <c r="A43" s="27"/>
      <c r="B43" s="2"/>
      <c r="C43" s="46"/>
      <c r="D43" s="13"/>
      <c r="E43" s="2"/>
      <c r="F43" s="2"/>
      <c r="G43" s="13"/>
      <c r="H43" s="13"/>
      <c r="I43" s="46"/>
      <c r="J43" s="46"/>
      <c r="K43" s="13"/>
    </row>
    <row r="44" spans="1:14" x14ac:dyDescent="0.2">
      <c r="A44" s="31"/>
      <c r="B44" s="1"/>
      <c r="C44" s="1"/>
      <c r="D44" s="1"/>
      <c r="E44" s="1"/>
      <c r="F44" s="1"/>
      <c r="G44" s="1"/>
      <c r="H44" s="14"/>
      <c r="I44" s="14"/>
      <c r="J44" s="14"/>
      <c r="K44" s="1"/>
    </row>
    <row r="45" spans="1:14" ht="22.5" x14ac:dyDescent="0.2">
      <c r="A45" s="23" t="s">
        <v>24</v>
      </c>
      <c r="B45" s="47">
        <v>26</v>
      </c>
      <c r="C45" s="48">
        <v>59</v>
      </c>
      <c r="D45" s="49">
        <f>C45/B59</f>
        <v>0.11500974658869395</v>
      </c>
      <c r="E45" s="48">
        <v>50</v>
      </c>
      <c r="F45" s="49">
        <f>E45/B59</f>
        <v>9.7465886939571145E-2</v>
      </c>
      <c r="G45" s="48">
        <v>0</v>
      </c>
      <c r="H45" s="49">
        <f>G45/B59</f>
        <v>0</v>
      </c>
      <c r="I45" s="50">
        <f>C45-E45-G45</f>
        <v>9</v>
      </c>
      <c r="J45" s="49">
        <f>I45/B59</f>
        <v>1.7543859649122806E-2</v>
      </c>
      <c r="K45" s="51">
        <f>1-D45</f>
        <v>0.8849902534113061</v>
      </c>
      <c r="M45" s="53" t="s">
        <v>28</v>
      </c>
      <c r="N45" s="53"/>
    </row>
    <row r="46" spans="1:14" ht="22.5" x14ac:dyDescent="0.2">
      <c r="A46" s="39" t="s">
        <v>23</v>
      </c>
      <c r="B46" s="47">
        <v>16</v>
      </c>
      <c r="C46" s="48">
        <v>67.5</v>
      </c>
      <c r="D46" s="49">
        <f>C46/B60</f>
        <v>0.2109375</v>
      </c>
      <c r="E46" s="48">
        <v>50.5</v>
      </c>
      <c r="F46" s="49">
        <f>E46/B60</f>
        <v>0.15781249999999999</v>
      </c>
      <c r="G46" s="48">
        <v>9</v>
      </c>
      <c r="H46" s="49">
        <f>G46/B60</f>
        <v>2.8125000000000001E-2</v>
      </c>
      <c r="I46" s="50">
        <f t="shared" ref="I46:I49" si="2">C46-E46-G46</f>
        <v>8</v>
      </c>
      <c r="J46" s="49">
        <f>I46/B60</f>
        <v>2.5000000000000001E-2</v>
      </c>
      <c r="K46" s="51">
        <f t="shared" ref="K46:K49" si="3">1-D46</f>
        <v>0.7890625</v>
      </c>
      <c r="M46" s="53" t="s">
        <v>27</v>
      </c>
      <c r="N46" s="53"/>
    </row>
    <row r="47" spans="1:14" ht="33.75" x14ac:dyDescent="0.2">
      <c r="A47" s="36" t="s">
        <v>22</v>
      </c>
      <c r="B47" s="47">
        <v>11</v>
      </c>
      <c r="C47" s="48">
        <v>25.5</v>
      </c>
      <c r="D47" s="49">
        <f>C47/B61</f>
        <v>0.11805555555555555</v>
      </c>
      <c r="E47" s="48">
        <v>11</v>
      </c>
      <c r="F47" s="49">
        <f>E47/B61</f>
        <v>5.0925925925925923E-2</v>
      </c>
      <c r="G47" s="48">
        <v>0</v>
      </c>
      <c r="H47" s="49">
        <f>G47/B61</f>
        <v>0</v>
      </c>
      <c r="I47" s="50">
        <f t="shared" si="2"/>
        <v>14.5</v>
      </c>
      <c r="J47" s="49">
        <f>I47/B61</f>
        <v>6.7129629629629636E-2</v>
      </c>
      <c r="K47" s="51">
        <f t="shared" si="3"/>
        <v>0.88194444444444442</v>
      </c>
      <c r="M47" s="53" t="s">
        <v>21</v>
      </c>
      <c r="N47" s="53"/>
    </row>
    <row r="48" spans="1:14" x14ac:dyDescent="0.2">
      <c r="A48" s="36" t="s">
        <v>25</v>
      </c>
      <c r="B48" s="47">
        <v>23</v>
      </c>
      <c r="C48" s="48">
        <v>43.5</v>
      </c>
      <c r="D48" s="49">
        <f>C48/B62</f>
        <v>9.4565217391304343E-2</v>
      </c>
      <c r="E48" s="48">
        <v>24.5</v>
      </c>
      <c r="F48" s="49">
        <f>E48/B62</f>
        <v>5.3260869565217389E-2</v>
      </c>
      <c r="G48" s="48">
        <v>10</v>
      </c>
      <c r="H48" s="49">
        <f>G48/B62</f>
        <v>2.1739130434782608E-2</v>
      </c>
      <c r="I48" s="50">
        <f t="shared" si="2"/>
        <v>9</v>
      </c>
      <c r="J48" s="49">
        <f>I48/B62</f>
        <v>1.9565217391304349E-2</v>
      </c>
      <c r="K48" s="51">
        <f t="shared" si="3"/>
        <v>0.9054347826086957</v>
      </c>
      <c r="M48" s="53" t="s">
        <v>21</v>
      </c>
      <c r="N48" s="53"/>
    </row>
    <row r="49" spans="1:14" ht="22.5" x14ac:dyDescent="0.2">
      <c r="A49" s="37" t="s">
        <v>26</v>
      </c>
      <c r="B49" s="47">
        <v>12</v>
      </c>
      <c r="C49" s="48">
        <v>10</v>
      </c>
      <c r="D49" s="49">
        <f>C49/B63</f>
        <v>4.2372881355932202E-2</v>
      </c>
      <c r="E49" s="48">
        <v>8.5</v>
      </c>
      <c r="F49" s="49">
        <f>E49/B63</f>
        <v>3.6016949152542374E-2</v>
      </c>
      <c r="G49" s="48">
        <v>0</v>
      </c>
      <c r="H49" s="49">
        <f>G49/B63</f>
        <v>0</v>
      </c>
      <c r="I49" s="48">
        <f t="shared" si="2"/>
        <v>1.5</v>
      </c>
      <c r="J49" s="49">
        <f>I49/B63</f>
        <v>6.3559322033898309E-3</v>
      </c>
      <c r="K49" s="51">
        <f t="shared" si="3"/>
        <v>0.9576271186440678</v>
      </c>
      <c r="M49" s="53" t="s">
        <v>35</v>
      </c>
      <c r="N49" s="53" t="s">
        <v>21</v>
      </c>
    </row>
    <row r="50" spans="1:14" ht="13.5" thickBot="1" x14ac:dyDescent="0.25">
      <c r="A50" s="32"/>
      <c r="B50" s="3"/>
      <c r="C50" s="3"/>
      <c r="D50" s="3"/>
      <c r="E50" s="3"/>
      <c r="F50" s="3"/>
      <c r="G50" s="3"/>
      <c r="H50" s="3"/>
      <c r="I50" s="3"/>
      <c r="J50" s="24"/>
      <c r="K50" s="25"/>
      <c r="M50" s="53"/>
      <c r="N50" s="53"/>
    </row>
    <row r="51" spans="1:14" ht="13.5" thickTop="1" x14ac:dyDescent="0.2">
      <c r="A51" s="33" t="s">
        <v>8</v>
      </c>
      <c r="B51" s="17">
        <f>SUM(B45:B49)</f>
        <v>88</v>
      </c>
      <c r="C51" s="22">
        <f>SUM(C45:C49)</f>
        <v>205.5</v>
      </c>
      <c r="D51" s="18">
        <f>C51/(B59+B60+B61+B62+B63)</f>
        <v>0.1177650429799427</v>
      </c>
      <c r="E51" s="20">
        <f>SUM(E45:E49)</f>
        <v>144.5</v>
      </c>
      <c r="F51" s="18">
        <f>E51/(B59+B60+B61+B62+B63)</f>
        <v>8.2808022922636101E-2</v>
      </c>
      <c r="G51" s="20">
        <f>SUM(G45:G49)</f>
        <v>19</v>
      </c>
      <c r="H51" s="18">
        <f>G51/(B59+B60+B61+B62+B63)</f>
        <v>1.0888252148997135E-2</v>
      </c>
      <c r="I51" s="20">
        <f>SUM(I45:I49)</f>
        <v>42</v>
      </c>
      <c r="J51" s="18">
        <f>I51/(B59+B60+B61+B62+B63)</f>
        <v>2.4068767908309457E-2</v>
      </c>
      <c r="K51" s="18">
        <f>1-D51</f>
        <v>0.88223495702005728</v>
      </c>
      <c r="M51" s="54">
        <f>SUM(F51+H51+J51+K51)</f>
        <v>1</v>
      </c>
      <c r="N51" s="53"/>
    </row>
    <row r="54" spans="1:14" x14ac:dyDescent="0.2">
      <c r="A54" s="55"/>
      <c r="B54" s="53"/>
      <c r="C54" s="53" t="s">
        <v>20</v>
      </c>
      <c r="D54" s="54">
        <f>AVERAGE(D45:D49)</f>
        <v>0.1161881801782972</v>
      </c>
      <c r="E54" s="53"/>
      <c r="F54" s="54">
        <f>AVERAGE(F45:F49)</f>
        <v>7.9096426316651369E-2</v>
      </c>
      <c r="G54" s="53"/>
      <c r="H54" s="54">
        <f>AVERAGE(H45:H49)</f>
        <v>9.9728260869565207E-3</v>
      </c>
      <c r="I54" s="53"/>
      <c r="J54" s="54">
        <f>AVERAGE(J45:J49)</f>
        <v>2.7118927774689328E-2</v>
      </c>
      <c r="K54" s="54">
        <f>AVERAGE(K45:K49)</f>
        <v>0.88381181982170287</v>
      </c>
    </row>
    <row r="58" spans="1:14" x14ac:dyDescent="0.2">
      <c r="A58" s="55"/>
      <c r="B58" s="56" t="s">
        <v>34</v>
      </c>
    </row>
    <row r="59" spans="1:14" x14ac:dyDescent="0.2">
      <c r="A59" s="57" t="s">
        <v>29</v>
      </c>
      <c r="B59" s="53">
        <v>513</v>
      </c>
      <c r="C59" s="41"/>
    </row>
    <row r="60" spans="1:14" x14ac:dyDescent="0.2">
      <c r="A60" s="57" t="s">
        <v>30</v>
      </c>
      <c r="B60" s="53">
        <v>320</v>
      </c>
      <c r="D60" s="38"/>
    </row>
    <row r="61" spans="1:14" x14ac:dyDescent="0.2">
      <c r="A61" s="57" t="s">
        <v>31</v>
      </c>
      <c r="B61" s="53">
        <v>216</v>
      </c>
      <c r="C61" s="40"/>
      <c r="D61" s="38"/>
    </row>
    <row r="62" spans="1:14" x14ac:dyDescent="0.2">
      <c r="A62" s="57" t="s">
        <v>32</v>
      </c>
      <c r="B62" s="53">
        <v>460</v>
      </c>
      <c r="C62" s="35"/>
      <c r="D62" s="38"/>
    </row>
    <row r="63" spans="1:14" x14ac:dyDescent="0.2">
      <c r="A63" s="57" t="s">
        <v>33</v>
      </c>
      <c r="B63" s="53">
        <v>236</v>
      </c>
      <c r="D63" s="38"/>
    </row>
    <row r="69" spans="1:14" ht="13.5" thickBot="1" x14ac:dyDescent="0.25"/>
    <row r="70" spans="1:14" ht="13.5" thickBot="1" x14ac:dyDescent="0.25">
      <c r="A70" s="42"/>
      <c r="B70" s="43"/>
      <c r="C70" s="43"/>
      <c r="D70" s="43" t="s">
        <v>38</v>
      </c>
      <c r="E70" s="43"/>
      <c r="F70" s="43"/>
      <c r="G70" s="43"/>
      <c r="H70" s="43"/>
      <c r="I70" s="43"/>
      <c r="J70" s="43"/>
      <c r="K70" s="44"/>
      <c r="L70" s="35"/>
    </row>
    <row r="71" spans="1:14" x14ac:dyDescent="0.2">
      <c r="A71" s="27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4" x14ac:dyDescent="0.2">
      <c r="A72" s="28"/>
      <c r="B72" s="4"/>
      <c r="C72" s="5" t="s">
        <v>1</v>
      </c>
      <c r="D72" s="6" t="s">
        <v>9</v>
      </c>
      <c r="E72" s="5" t="s">
        <v>15</v>
      </c>
      <c r="F72" s="5" t="s">
        <v>9</v>
      </c>
      <c r="G72" s="5" t="s">
        <v>15</v>
      </c>
      <c r="H72" s="5" t="s">
        <v>9</v>
      </c>
      <c r="I72" s="5" t="s">
        <v>15</v>
      </c>
      <c r="J72" s="5" t="s">
        <v>9</v>
      </c>
      <c r="K72" s="6" t="s">
        <v>9</v>
      </c>
    </row>
    <row r="73" spans="1:14" x14ac:dyDescent="0.2">
      <c r="A73" s="29"/>
      <c r="B73" s="6" t="s">
        <v>2</v>
      </c>
      <c r="C73" s="45"/>
      <c r="D73" s="6" t="s">
        <v>0</v>
      </c>
      <c r="E73" s="6" t="s">
        <v>16</v>
      </c>
      <c r="F73" s="6" t="s">
        <v>12</v>
      </c>
      <c r="G73" s="6" t="s">
        <v>17</v>
      </c>
      <c r="H73" s="6" t="s">
        <v>12</v>
      </c>
      <c r="I73" s="6" t="s">
        <v>17</v>
      </c>
      <c r="J73" s="6" t="s">
        <v>10</v>
      </c>
      <c r="K73" s="6" t="s">
        <v>7</v>
      </c>
    </row>
    <row r="74" spans="1:14" x14ac:dyDescent="0.2">
      <c r="A74" s="30" t="s">
        <v>18</v>
      </c>
      <c r="B74" s="6" t="s">
        <v>4</v>
      </c>
      <c r="C74" s="45" t="s">
        <v>3</v>
      </c>
      <c r="D74" s="45" t="s">
        <v>3</v>
      </c>
      <c r="E74" s="6" t="s">
        <v>11</v>
      </c>
      <c r="F74" s="6" t="s">
        <v>11</v>
      </c>
      <c r="G74" s="6" t="s">
        <v>0</v>
      </c>
      <c r="H74" s="6" t="s">
        <v>13</v>
      </c>
      <c r="I74" s="6" t="s">
        <v>10</v>
      </c>
      <c r="J74" s="6" t="s">
        <v>14</v>
      </c>
      <c r="K74" s="45"/>
    </row>
    <row r="75" spans="1:14" x14ac:dyDescent="0.2">
      <c r="A75" s="29"/>
      <c r="B75" s="9"/>
      <c r="C75" s="45" t="s">
        <v>5</v>
      </c>
      <c r="D75" s="45" t="s">
        <v>5</v>
      </c>
      <c r="E75" s="10"/>
      <c r="F75" s="10"/>
      <c r="G75" s="6" t="s">
        <v>19</v>
      </c>
      <c r="H75" s="8"/>
      <c r="I75" s="6" t="s">
        <v>14</v>
      </c>
      <c r="J75" s="45"/>
      <c r="K75" s="45"/>
    </row>
    <row r="76" spans="1:14" x14ac:dyDescent="0.2">
      <c r="A76" s="29"/>
      <c r="B76" s="9"/>
      <c r="C76" s="45" t="s">
        <v>6</v>
      </c>
      <c r="D76" s="45" t="s">
        <v>6</v>
      </c>
      <c r="E76" s="9"/>
      <c r="F76" s="9"/>
      <c r="G76" s="6"/>
      <c r="H76" s="9"/>
      <c r="I76" s="10"/>
      <c r="J76" s="10"/>
      <c r="K76" s="45"/>
    </row>
    <row r="77" spans="1:14" x14ac:dyDescent="0.2">
      <c r="A77" s="27"/>
      <c r="B77" s="2"/>
      <c r="C77" s="46"/>
      <c r="D77" s="13"/>
      <c r="E77" s="2"/>
      <c r="F77" s="2"/>
      <c r="G77" s="13"/>
      <c r="H77" s="13"/>
      <c r="I77" s="46"/>
      <c r="J77" s="46"/>
      <c r="K77" s="13"/>
    </row>
    <row r="78" spans="1:14" x14ac:dyDescent="0.2">
      <c r="A78" s="31"/>
      <c r="B78" s="1"/>
      <c r="C78" s="1"/>
      <c r="D78" s="1"/>
      <c r="E78" s="1"/>
      <c r="F78" s="1"/>
      <c r="G78" s="1"/>
      <c r="H78" s="14"/>
      <c r="I78" s="14"/>
      <c r="J78" s="14"/>
      <c r="K78" s="1"/>
    </row>
    <row r="79" spans="1:14" ht="22.5" x14ac:dyDescent="0.2">
      <c r="A79" s="23" t="s">
        <v>24</v>
      </c>
      <c r="B79" s="47">
        <v>26</v>
      </c>
      <c r="C79" s="48">
        <v>53.5</v>
      </c>
      <c r="D79" s="49">
        <f>C79/B93</f>
        <v>9.3205574912891984E-2</v>
      </c>
      <c r="E79" s="48">
        <v>41.5</v>
      </c>
      <c r="F79" s="49">
        <f>E79/B93</f>
        <v>7.2299651567944254E-2</v>
      </c>
      <c r="G79" s="48">
        <v>10</v>
      </c>
      <c r="H79" s="49">
        <f>G79/B93</f>
        <v>1.7421602787456445E-2</v>
      </c>
      <c r="I79" s="50">
        <f>C79-E79-G79</f>
        <v>2</v>
      </c>
      <c r="J79" s="49">
        <f>I79/B93</f>
        <v>3.4843205574912892E-3</v>
      </c>
      <c r="K79" s="51">
        <f>1-D79</f>
        <v>0.90679442508710806</v>
      </c>
      <c r="M79" s="53" t="s">
        <v>28</v>
      </c>
      <c r="N79" s="53"/>
    </row>
    <row r="80" spans="1:14" ht="22.5" x14ac:dyDescent="0.2">
      <c r="A80" s="39" t="s">
        <v>23</v>
      </c>
      <c r="B80" s="47">
        <v>15</v>
      </c>
      <c r="C80" s="48">
        <v>24.5</v>
      </c>
      <c r="D80" s="49">
        <f>C80/B94</f>
        <v>7.5617283950617287E-2</v>
      </c>
      <c r="E80" s="48">
        <v>18</v>
      </c>
      <c r="F80" s="49">
        <f>E80/B94</f>
        <v>5.5555555555555552E-2</v>
      </c>
      <c r="G80" s="48">
        <v>0</v>
      </c>
      <c r="H80" s="49">
        <f>G80/B94</f>
        <v>0</v>
      </c>
      <c r="I80" s="50">
        <f t="shared" ref="I80:I83" si="4">C80-E80-G80</f>
        <v>6.5</v>
      </c>
      <c r="J80" s="49">
        <f>I80/B94</f>
        <v>2.0061728395061727E-2</v>
      </c>
      <c r="K80" s="51">
        <f t="shared" ref="K80:K83" si="5">1-D80</f>
        <v>0.92438271604938271</v>
      </c>
      <c r="M80" s="53" t="s">
        <v>27</v>
      </c>
      <c r="N80" s="53"/>
    </row>
    <row r="81" spans="1:14" ht="33.75" x14ac:dyDescent="0.2">
      <c r="A81" s="36" t="s">
        <v>22</v>
      </c>
      <c r="B81" s="47">
        <v>11</v>
      </c>
      <c r="C81" s="48">
        <v>25.5</v>
      </c>
      <c r="D81" s="49">
        <f>C81/B95</f>
        <v>0.10240963855421686</v>
      </c>
      <c r="E81" s="48">
        <v>14</v>
      </c>
      <c r="F81" s="49">
        <f>E81/B95</f>
        <v>5.6224899598393573E-2</v>
      </c>
      <c r="G81" s="48">
        <v>0</v>
      </c>
      <c r="H81" s="49">
        <f>G81/B95</f>
        <v>0</v>
      </c>
      <c r="I81" s="50">
        <f t="shared" si="4"/>
        <v>11.5</v>
      </c>
      <c r="J81" s="49">
        <f>I81/B95</f>
        <v>4.6184738955823292E-2</v>
      </c>
      <c r="K81" s="51">
        <f t="shared" si="5"/>
        <v>0.89759036144578319</v>
      </c>
      <c r="M81" s="53" t="s">
        <v>21</v>
      </c>
      <c r="N81" s="53"/>
    </row>
    <row r="82" spans="1:14" x14ac:dyDescent="0.2">
      <c r="A82" s="36" t="s">
        <v>25</v>
      </c>
      <c r="B82" s="47">
        <v>23</v>
      </c>
      <c r="C82" s="48">
        <v>60.5</v>
      </c>
      <c r="D82" s="49">
        <f>C82/B96</f>
        <v>0.11436672967863894</v>
      </c>
      <c r="E82" s="48">
        <v>24.5</v>
      </c>
      <c r="F82" s="49">
        <f>E82/B96</f>
        <v>4.6313799621928164E-2</v>
      </c>
      <c r="G82" s="48">
        <v>10</v>
      </c>
      <c r="H82" s="49">
        <f>G82/B96</f>
        <v>1.890359168241966E-2</v>
      </c>
      <c r="I82" s="50">
        <f t="shared" si="4"/>
        <v>26</v>
      </c>
      <c r="J82" s="49">
        <f>I82/B96</f>
        <v>4.9149338374291113E-2</v>
      </c>
      <c r="K82" s="51">
        <f t="shared" si="5"/>
        <v>0.88563327032136108</v>
      </c>
      <c r="M82" s="53" t="s">
        <v>21</v>
      </c>
      <c r="N82" s="53"/>
    </row>
    <row r="83" spans="1:14" ht="22.5" x14ac:dyDescent="0.2">
      <c r="A83" s="37" t="s">
        <v>26</v>
      </c>
      <c r="B83" s="47">
        <v>12</v>
      </c>
      <c r="C83" s="48">
        <v>38.5</v>
      </c>
      <c r="D83" s="49">
        <f>C83/B97</f>
        <v>0.14206642066420663</v>
      </c>
      <c r="E83" s="48">
        <v>12.5</v>
      </c>
      <c r="F83" s="49">
        <f>E83/B97</f>
        <v>4.6125461254612546E-2</v>
      </c>
      <c r="G83" s="48">
        <v>26</v>
      </c>
      <c r="H83" s="49">
        <f>G83/B97</f>
        <v>9.5940959409594101E-2</v>
      </c>
      <c r="I83" s="48">
        <f t="shared" si="4"/>
        <v>0</v>
      </c>
      <c r="J83" s="49">
        <f>I83/B97</f>
        <v>0</v>
      </c>
      <c r="K83" s="51">
        <f t="shared" si="5"/>
        <v>0.85793357933579339</v>
      </c>
      <c r="M83" s="53" t="s">
        <v>35</v>
      </c>
      <c r="N83" s="53" t="s">
        <v>21</v>
      </c>
    </row>
    <row r="84" spans="1:14" ht="13.5" thickBot="1" x14ac:dyDescent="0.25">
      <c r="A84" s="32"/>
      <c r="B84" s="3"/>
      <c r="C84" s="3"/>
      <c r="D84" s="3"/>
      <c r="E84" s="3"/>
      <c r="F84" s="3"/>
      <c r="G84" s="3"/>
      <c r="H84" s="3"/>
      <c r="I84" s="3"/>
      <c r="J84" s="24"/>
      <c r="K84" s="25"/>
      <c r="M84" s="53"/>
      <c r="N84" s="53"/>
    </row>
    <row r="85" spans="1:14" ht="13.5" thickTop="1" x14ac:dyDescent="0.2">
      <c r="A85" s="33" t="s">
        <v>8</v>
      </c>
      <c r="B85" s="17">
        <f>SUM(B79:B83)</f>
        <v>87</v>
      </c>
      <c r="C85" s="22">
        <f>SUM(C79:C83)</f>
        <v>202.5</v>
      </c>
      <c r="D85" s="18">
        <f>C85/(B93+B94+B95+B96+B97)</f>
        <v>0.10400616332819723</v>
      </c>
      <c r="E85" s="20">
        <f>SUM(E79:E83)</f>
        <v>110.5</v>
      </c>
      <c r="F85" s="18">
        <f>E85/(B93+B94+B95+B96+B97)</f>
        <v>5.6753980482794043E-2</v>
      </c>
      <c r="G85" s="20">
        <f>SUM(G79:G83)</f>
        <v>46</v>
      </c>
      <c r="H85" s="18">
        <f>G85/(B93+B94+B95+B96+B97)</f>
        <v>2.3626091422701591E-2</v>
      </c>
      <c r="I85" s="20">
        <f>SUM(I79:I83)</f>
        <v>46</v>
      </c>
      <c r="J85" s="18">
        <f>I85/(B93+B94+B95+B96+B97)</f>
        <v>2.3626091422701591E-2</v>
      </c>
      <c r="K85" s="18">
        <f>1-D85</f>
        <v>0.89599383667180277</v>
      </c>
      <c r="M85" s="54">
        <f>SUM(F85+H85+J85+K85)</f>
        <v>1</v>
      </c>
      <c r="N85" s="53"/>
    </row>
    <row r="86" spans="1:14" x14ac:dyDescent="0.2">
      <c r="M86" s="53"/>
      <c r="N86" s="53"/>
    </row>
    <row r="88" spans="1:14" x14ac:dyDescent="0.2">
      <c r="A88" s="55"/>
      <c r="B88" s="53"/>
      <c r="C88" s="53" t="s">
        <v>20</v>
      </c>
      <c r="D88" s="54">
        <f>AVERAGE(D79:D83)</f>
        <v>0.10553312955211433</v>
      </c>
      <c r="E88" s="53"/>
      <c r="F88" s="54">
        <f>AVERAGE(F79:F83)</f>
        <v>5.5303873519686818E-2</v>
      </c>
      <c r="G88" s="53"/>
      <c r="H88" s="54">
        <f>AVERAGE(H79:H83)</f>
        <v>2.6453230775894045E-2</v>
      </c>
      <c r="I88" s="53"/>
      <c r="J88" s="54">
        <f>AVERAGE(J79:J83)</f>
        <v>2.3776025256533485E-2</v>
      </c>
      <c r="K88" s="54">
        <f>AVERAGE(K79:K83)</f>
        <v>0.89446687044788575</v>
      </c>
    </row>
    <row r="89" spans="1:14" x14ac:dyDescent="0.2">
      <c r="A89" s="55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2" spans="1:14" x14ac:dyDescent="0.2">
      <c r="A92" s="55"/>
      <c r="B92" s="56" t="s">
        <v>34</v>
      </c>
    </row>
    <row r="93" spans="1:14" x14ac:dyDescent="0.2">
      <c r="A93" s="57" t="s">
        <v>29</v>
      </c>
      <c r="B93" s="53">
        <v>574</v>
      </c>
      <c r="C93" s="41"/>
    </row>
    <row r="94" spans="1:14" x14ac:dyDescent="0.2">
      <c r="A94" s="57" t="s">
        <v>30</v>
      </c>
      <c r="B94" s="53">
        <v>324</v>
      </c>
      <c r="D94" s="38"/>
    </row>
    <row r="95" spans="1:14" x14ac:dyDescent="0.2">
      <c r="A95" s="57" t="s">
        <v>31</v>
      </c>
      <c r="B95" s="53">
        <v>249</v>
      </c>
      <c r="C95" s="40"/>
      <c r="D95" s="38"/>
    </row>
    <row r="96" spans="1:14" x14ac:dyDescent="0.2">
      <c r="A96" s="57" t="s">
        <v>32</v>
      </c>
      <c r="B96" s="53">
        <v>529</v>
      </c>
      <c r="C96" s="35"/>
      <c r="D96" s="38"/>
    </row>
    <row r="97" spans="1:12" x14ac:dyDescent="0.2">
      <c r="A97" s="57" t="s">
        <v>33</v>
      </c>
      <c r="B97" s="53">
        <v>271</v>
      </c>
      <c r="D97" s="38"/>
    </row>
    <row r="103" spans="1:12" ht="13.5" thickBot="1" x14ac:dyDescent="0.25"/>
    <row r="104" spans="1:12" ht="13.5" thickBot="1" x14ac:dyDescent="0.25">
      <c r="A104" s="42"/>
      <c r="B104" s="43"/>
      <c r="C104" s="43"/>
      <c r="D104" s="43" t="s">
        <v>39</v>
      </c>
      <c r="E104" s="43"/>
      <c r="F104" s="43"/>
      <c r="G104" s="43"/>
      <c r="H104" s="43"/>
      <c r="I104" s="43"/>
      <c r="J104" s="43"/>
      <c r="K104" s="44"/>
      <c r="L104" s="35"/>
    </row>
    <row r="105" spans="1:12" x14ac:dyDescent="0.2">
      <c r="A105" s="27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2" x14ac:dyDescent="0.2">
      <c r="A106" s="28"/>
      <c r="B106" s="4"/>
      <c r="C106" s="5" t="s">
        <v>1</v>
      </c>
      <c r="D106" s="6" t="s">
        <v>9</v>
      </c>
      <c r="E106" s="5" t="s">
        <v>15</v>
      </c>
      <c r="F106" s="5" t="s">
        <v>9</v>
      </c>
      <c r="G106" s="5" t="s">
        <v>15</v>
      </c>
      <c r="H106" s="5" t="s">
        <v>9</v>
      </c>
      <c r="I106" s="5" t="s">
        <v>15</v>
      </c>
      <c r="J106" s="5" t="s">
        <v>9</v>
      </c>
      <c r="K106" s="6" t="s">
        <v>9</v>
      </c>
    </row>
    <row r="107" spans="1:12" x14ac:dyDescent="0.2">
      <c r="A107" s="29"/>
      <c r="B107" s="6" t="s">
        <v>2</v>
      </c>
      <c r="C107" s="45"/>
      <c r="D107" s="6" t="s">
        <v>0</v>
      </c>
      <c r="E107" s="6" t="s">
        <v>16</v>
      </c>
      <c r="F107" s="6" t="s">
        <v>12</v>
      </c>
      <c r="G107" s="6" t="s">
        <v>17</v>
      </c>
      <c r="H107" s="6" t="s">
        <v>12</v>
      </c>
      <c r="I107" s="6" t="s">
        <v>17</v>
      </c>
      <c r="J107" s="6" t="s">
        <v>10</v>
      </c>
      <c r="K107" s="6" t="s">
        <v>7</v>
      </c>
    </row>
    <row r="108" spans="1:12" x14ac:dyDescent="0.2">
      <c r="A108" s="30" t="s">
        <v>18</v>
      </c>
      <c r="B108" s="6" t="s">
        <v>4</v>
      </c>
      <c r="C108" s="45" t="s">
        <v>3</v>
      </c>
      <c r="D108" s="45" t="s">
        <v>3</v>
      </c>
      <c r="E108" s="6" t="s">
        <v>11</v>
      </c>
      <c r="F108" s="6" t="s">
        <v>11</v>
      </c>
      <c r="G108" s="6" t="s">
        <v>0</v>
      </c>
      <c r="H108" s="6" t="s">
        <v>13</v>
      </c>
      <c r="I108" s="6" t="s">
        <v>10</v>
      </c>
      <c r="J108" s="6" t="s">
        <v>14</v>
      </c>
      <c r="K108" s="45"/>
    </row>
    <row r="109" spans="1:12" x14ac:dyDescent="0.2">
      <c r="A109" s="29"/>
      <c r="B109" s="9"/>
      <c r="C109" s="45" t="s">
        <v>5</v>
      </c>
      <c r="D109" s="45" t="s">
        <v>5</v>
      </c>
      <c r="E109" s="10"/>
      <c r="F109" s="10"/>
      <c r="G109" s="6" t="s">
        <v>19</v>
      </c>
      <c r="H109" s="8"/>
      <c r="I109" s="6" t="s">
        <v>14</v>
      </c>
      <c r="J109" s="45"/>
      <c r="K109" s="45"/>
    </row>
    <row r="110" spans="1:12" x14ac:dyDescent="0.2">
      <c r="A110" s="29"/>
      <c r="B110" s="9"/>
      <c r="C110" s="45" t="s">
        <v>6</v>
      </c>
      <c r="D110" s="45" t="s">
        <v>6</v>
      </c>
      <c r="E110" s="9"/>
      <c r="F110" s="9"/>
      <c r="G110" s="6"/>
      <c r="H110" s="9"/>
      <c r="I110" s="10"/>
      <c r="J110" s="10"/>
      <c r="K110" s="45"/>
    </row>
    <row r="111" spans="1:12" x14ac:dyDescent="0.2">
      <c r="A111" s="27"/>
      <c r="B111" s="2"/>
      <c r="C111" s="46"/>
      <c r="D111" s="13"/>
      <c r="E111" s="2"/>
      <c r="F111" s="2"/>
      <c r="G111" s="13"/>
      <c r="H111" s="13"/>
      <c r="I111" s="46"/>
      <c r="J111" s="46"/>
      <c r="K111" s="13"/>
    </row>
    <row r="112" spans="1:12" x14ac:dyDescent="0.2">
      <c r="A112" s="31"/>
      <c r="B112" s="1"/>
      <c r="C112" s="1"/>
      <c r="D112" s="1"/>
      <c r="E112" s="1"/>
      <c r="F112" s="1"/>
      <c r="G112" s="1"/>
      <c r="H112" s="14"/>
      <c r="I112" s="14"/>
      <c r="J112" s="14"/>
      <c r="K112" s="1"/>
    </row>
    <row r="113" spans="1:14" ht="22.5" x14ac:dyDescent="0.2">
      <c r="A113" s="23" t="s">
        <v>24</v>
      </c>
      <c r="B113" s="47">
        <v>25</v>
      </c>
      <c r="C113" s="48">
        <v>99.5</v>
      </c>
      <c r="D113" s="49">
        <f>C113/B127</f>
        <v>0.21306209850107066</v>
      </c>
      <c r="E113" s="48">
        <v>60.5</v>
      </c>
      <c r="F113" s="49">
        <f>E113/B127</f>
        <v>0.12955032119914348</v>
      </c>
      <c r="G113" s="48">
        <v>34</v>
      </c>
      <c r="H113" s="49">
        <f>G113/B127</f>
        <v>7.2805139186295498E-2</v>
      </c>
      <c r="I113" s="50">
        <f>C113-E113-G113</f>
        <v>5</v>
      </c>
      <c r="J113" s="49">
        <f>I113/B127</f>
        <v>1.0706638115631691E-2</v>
      </c>
      <c r="K113" s="51">
        <f>1-D113</f>
        <v>0.78693790149892928</v>
      </c>
      <c r="M113" s="53" t="s">
        <v>28</v>
      </c>
      <c r="N113" s="53"/>
    </row>
    <row r="114" spans="1:14" ht="22.5" x14ac:dyDescent="0.2">
      <c r="A114" s="39" t="s">
        <v>23</v>
      </c>
      <c r="B114" s="47">
        <v>14</v>
      </c>
      <c r="C114" s="48">
        <v>27.5</v>
      </c>
      <c r="D114" s="49">
        <f>C114/B128</f>
        <v>0.10338345864661654</v>
      </c>
      <c r="E114" s="48">
        <v>13.5</v>
      </c>
      <c r="F114" s="49">
        <f>E114/B128</f>
        <v>5.0751879699248117E-2</v>
      </c>
      <c r="G114" s="48">
        <v>7</v>
      </c>
      <c r="H114" s="49">
        <f>G114/B128</f>
        <v>2.6315789473684209E-2</v>
      </c>
      <c r="I114" s="50">
        <f t="shared" ref="I114:I117" si="6">C114-E114-G114</f>
        <v>7</v>
      </c>
      <c r="J114" s="49">
        <f>I114/B128</f>
        <v>2.6315789473684209E-2</v>
      </c>
      <c r="K114" s="51">
        <f t="shared" ref="K114:K117" si="7">1-D114</f>
        <v>0.89661654135338342</v>
      </c>
      <c r="M114" s="53" t="s">
        <v>27</v>
      </c>
      <c r="N114" s="53"/>
    </row>
    <row r="115" spans="1:14" ht="33.75" x14ac:dyDescent="0.2">
      <c r="A115" s="36" t="s">
        <v>22</v>
      </c>
      <c r="B115" s="47">
        <v>11</v>
      </c>
      <c r="C115" s="48">
        <v>19.5</v>
      </c>
      <c r="D115" s="49">
        <f>C115/B129</f>
        <v>9.5588235294117641E-2</v>
      </c>
      <c r="E115" s="48">
        <v>10.5</v>
      </c>
      <c r="F115" s="49">
        <f>E115/B129</f>
        <v>5.1470588235294115E-2</v>
      </c>
      <c r="G115" s="48">
        <v>0</v>
      </c>
      <c r="H115" s="49">
        <f>G115/B129</f>
        <v>0</v>
      </c>
      <c r="I115" s="50">
        <f t="shared" si="6"/>
        <v>9</v>
      </c>
      <c r="J115" s="49">
        <f>I115/B129</f>
        <v>4.4117647058823532E-2</v>
      </c>
      <c r="K115" s="51">
        <f t="shared" si="7"/>
        <v>0.90441176470588236</v>
      </c>
      <c r="M115" s="53" t="s">
        <v>21</v>
      </c>
      <c r="N115" s="53"/>
    </row>
    <row r="116" spans="1:14" x14ac:dyDescent="0.2">
      <c r="A116" s="36" t="s">
        <v>25</v>
      </c>
      <c r="B116" s="47">
        <v>23</v>
      </c>
      <c r="C116" s="48">
        <v>90.5</v>
      </c>
      <c r="D116" s="49">
        <f>C116/B130</f>
        <v>0.20709382151029748</v>
      </c>
      <c r="E116" s="48">
        <v>41.5</v>
      </c>
      <c r="F116" s="49">
        <f>E116/B130</f>
        <v>9.4965675057208238E-2</v>
      </c>
      <c r="G116" s="48">
        <v>11</v>
      </c>
      <c r="H116" s="49">
        <f>G116/B130</f>
        <v>2.5171624713958809E-2</v>
      </c>
      <c r="I116" s="50">
        <f t="shared" si="6"/>
        <v>38</v>
      </c>
      <c r="J116" s="49">
        <f>I116/B130</f>
        <v>8.6956521739130432E-2</v>
      </c>
      <c r="K116" s="51">
        <f t="shared" si="7"/>
        <v>0.79290617848970246</v>
      </c>
      <c r="M116" s="53" t="s">
        <v>21</v>
      </c>
      <c r="N116" s="53"/>
    </row>
    <row r="117" spans="1:14" ht="22.5" x14ac:dyDescent="0.2">
      <c r="A117" s="37" t="s">
        <v>26</v>
      </c>
      <c r="B117" s="47">
        <v>12</v>
      </c>
      <c r="C117" s="48">
        <v>24</v>
      </c>
      <c r="D117" s="49">
        <f>C117/B131</f>
        <v>0.10714285714285714</v>
      </c>
      <c r="E117" s="48">
        <v>19.5</v>
      </c>
      <c r="F117" s="49">
        <f>E117/B131</f>
        <v>8.7053571428571425E-2</v>
      </c>
      <c r="G117" s="48">
        <v>0</v>
      </c>
      <c r="H117" s="49">
        <f>G117/B131</f>
        <v>0</v>
      </c>
      <c r="I117" s="48">
        <f t="shared" si="6"/>
        <v>4.5</v>
      </c>
      <c r="J117" s="49">
        <f>I117/B131</f>
        <v>2.0089285714285716E-2</v>
      </c>
      <c r="K117" s="51">
        <f t="shared" si="7"/>
        <v>0.8928571428571429</v>
      </c>
      <c r="M117" s="53" t="s">
        <v>35</v>
      </c>
      <c r="N117" s="53" t="s">
        <v>21</v>
      </c>
    </row>
    <row r="118" spans="1:14" ht="13.5" thickBot="1" x14ac:dyDescent="0.25">
      <c r="A118" s="32"/>
      <c r="B118" s="3"/>
      <c r="C118" s="3"/>
      <c r="D118" s="3"/>
      <c r="E118" s="3"/>
      <c r="F118" s="3"/>
      <c r="G118" s="3"/>
      <c r="H118" s="3"/>
      <c r="I118" s="3"/>
      <c r="J118" s="24"/>
      <c r="K118" s="25"/>
      <c r="M118" s="53"/>
      <c r="N118" s="53"/>
    </row>
    <row r="119" spans="1:14" ht="13.5" thickTop="1" x14ac:dyDescent="0.2">
      <c r="A119" s="33" t="s">
        <v>8</v>
      </c>
      <c r="B119" s="17">
        <f>SUM(B113:B117)</f>
        <v>85</v>
      </c>
      <c r="C119" s="22">
        <f>SUM(C113:C117)</f>
        <v>261</v>
      </c>
      <c r="D119" s="18">
        <f>C119/(B127+B128+B129+B130+B131)</f>
        <v>0.16332916145181478</v>
      </c>
      <c r="E119" s="20">
        <f>SUM(E113:E117)</f>
        <v>145.5</v>
      </c>
      <c r="F119" s="18">
        <f>E119/(B127+B128+B129+B130+B131)</f>
        <v>9.105131414267835E-2</v>
      </c>
      <c r="G119" s="20">
        <f>SUM(G113:G117)</f>
        <v>52</v>
      </c>
      <c r="H119" s="18">
        <f>G119/(B127+B128+B129+B130+B131)</f>
        <v>3.2540675844806008E-2</v>
      </c>
      <c r="I119" s="20">
        <f>SUM(I113:I117)</f>
        <v>63.5</v>
      </c>
      <c r="J119" s="18">
        <f>I119/(B127+B128+B129+B130+B131)</f>
        <v>3.9737171464330416E-2</v>
      </c>
      <c r="K119" s="18">
        <f>1-D119</f>
        <v>0.83667083854818525</v>
      </c>
      <c r="M119" s="54">
        <f>SUM(F119+H119+J119+K119)</f>
        <v>1</v>
      </c>
      <c r="N119" s="53"/>
    </row>
    <row r="122" spans="1:14" x14ac:dyDescent="0.2">
      <c r="C122" s="53" t="s">
        <v>20</v>
      </c>
      <c r="D122" s="54">
        <f>AVERAGE(D113:D117)</f>
        <v>0.14525409421899188</v>
      </c>
      <c r="E122" s="53"/>
      <c r="F122" s="54">
        <f>AVERAGE(F113:F117)</f>
        <v>8.2758407123893069E-2</v>
      </c>
      <c r="G122" s="53"/>
      <c r="H122" s="54">
        <f>AVERAGE(H113:H117)</f>
        <v>2.4858510674787705E-2</v>
      </c>
      <c r="I122" s="53"/>
      <c r="J122" s="54">
        <f>AVERAGE(J113:J117)</f>
        <v>3.7637176420311121E-2</v>
      </c>
      <c r="K122" s="54">
        <f>AVERAGE(K113:K117)</f>
        <v>0.85474590578100806</v>
      </c>
    </row>
    <row r="123" spans="1:14" x14ac:dyDescent="0.2">
      <c r="C123" s="53"/>
      <c r="D123" s="53"/>
      <c r="E123" s="53"/>
      <c r="F123" s="53"/>
      <c r="G123" s="53"/>
      <c r="H123" s="53"/>
      <c r="I123" s="53"/>
      <c r="J123" s="53"/>
      <c r="K123" s="53"/>
    </row>
    <row r="126" spans="1:14" x14ac:dyDescent="0.2">
      <c r="A126" s="55"/>
      <c r="B126" s="56" t="s">
        <v>34</v>
      </c>
    </row>
    <row r="127" spans="1:14" x14ac:dyDescent="0.2">
      <c r="A127" s="57" t="s">
        <v>29</v>
      </c>
      <c r="B127" s="53">
        <v>467</v>
      </c>
      <c r="C127" s="41"/>
    </row>
    <row r="128" spans="1:14" x14ac:dyDescent="0.2">
      <c r="A128" s="57" t="s">
        <v>30</v>
      </c>
      <c r="B128" s="53">
        <v>266</v>
      </c>
      <c r="D128" s="38"/>
    </row>
    <row r="129" spans="1:12" x14ac:dyDescent="0.2">
      <c r="A129" s="57" t="s">
        <v>31</v>
      </c>
      <c r="B129" s="53">
        <v>204</v>
      </c>
      <c r="C129" s="40"/>
      <c r="D129" s="38"/>
    </row>
    <row r="130" spans="1:12" x14ac:dyDescent="0.2">
      <c r="A130" s="57" t="s">
        <v>32</v>
      </c>
      <c r="B130" s="53">
        <v>437</v>
      </c>
      <c r="C130" s="35"/>
      <c r="D130" s="38"/>
    </row>
    <row r="131" spans="1:12" x14ac:dyDescent="0.2">
      <c r="A131" s="57" t="s">
        <v>33</v>
      </c>
      <c r="B131" s="53">
        <v>224</v>
      </c>
      <c r="D131" s="38"/>
    </row>
    <row r="137" spans="1:12" ht="13.5" thickBot="1" x14ac:dyDescent="0.25"/>
    <row r="138" spans="1:12" ht="13.5" thickBot="1" x14ac:dyDescent="0.25">
      <c r="A138" s="42"/>
      <c r="B138" s="43"/>
      <c r="C138" s="43"/>
      <c r="D138" s="43" t="s">
        <v>40</v>
      </c>
      <c r="E138" s="43"/>
      <c r="F138" s="43"/>
      <c r="G138" s="43"/>
      <c r="H138" s="43"/>
      <c r="I138" s="43"/>
      <c r="J138" s="43"/>
      <c r="K138" s="44"/>
      <c r="L138" s="35"/>
    </row>
    <row r="139" spans="1:12" x14ac:dyDescent="0.2">
      <c r="A139" s="27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2" x14ac:dyDescent="0.2">
      <c r="A140" s="28"/>
      <c r="B140" s="4"/>
      <c r="C140" s="5" t="s">
        <v>1</v>
      </c>
      <c r="D140" s="6" t="s">
        <v>9</v>
      </c>
      <c r="E140" s="5" t="s">
        <v>15</v>
      </c>
      <c r="F140" s="5" t="s">
        <v>9</v>
      </c>
      <c r="G140" s="5" t="s">
        <v>15</v>
      </c>
      <c r="H140" s="5" t="s">
        <v>9</v>
      </c>
      <c r="I140" s="5" t="s">
        <v>15</v>
      </c>
      <c r="J140" s="5" t="s">
        <v>9</v>
      </c>
      <c r="K140" s="6" t="s">
        <v>9</v>
      </c>
    </row>
    <row r="141" spans="1:12" x14ac:dyDescent="0.2">
      <c r="A141" s="29"/>
      <c r="B141" s="6" t="s">
        <v>2</v>
      </c>
      <c r="C141" s="45"/>
      <c r="D141" s="6" t="s">
        <v>0</v>
      </c>
      <c r="E141" s="6" t="s">
        <v>16</v>
      </c>
      <c r="F141" s="6" t="s">
        <v>12</v>
      </c>
      <c r="G141" s="6" t="s">
        <v>17</v>
      </c>
      <c r="H141" s="6" t="s">
        <v>12</v>
      </c>
      <c r="I141" s="6" t="s">
        <v>17</v>
      </c>
      <c r="J141" s="6" t="s">
        <v>10</v>
      </c>
      <c r="K141" s="6" t="s">
        <v>7</v>
      </c>
    </row>
    <row r="142" spans="1:12" x14ac:dyDescent="0.2">
      <c r="A142" s="30" t="s">
        <v>18</v>
      </c>
      <c r="B142" s="6" t="s">
        <v>4</v>
      </c>
      <c r="C142" s="45" t="s">
        <v>3</v>
      </c>
      <c r="D142" s="45" t="s">
        <v>3</v>
      </c>
      <c r="E142" s="6" t="s">
        <v>11</v>
      </c>
      <c r="F142" s="6" t="s">
        <v>11</v>
      </c>
      <c r="G142" s="6" t="s">
        <v>0</v>
      </c>
      <c r="H142" s="6" t="s">
        <v>13</v>
      </c>
      <c r="I142" s="6" t="s">
        <v>10</v>
      </c>
      <c r="J142" s="6" t="s">
        <v>14</v>
      </c>
      <c r="K142" s="45"/>
    </row>
    <row r="143" spans="1:12" x14ac:dyDescent="0.2">
      <c r="A143" s="29"/>
      <c r="B143" s="9"/>
      <c r="C143" s="45" t="s">
        <v>5</v>
      </c>
      <c r="D143" s="45" t="s">
        <v>5</v>
      </c>
      <c r="E143" s="10"/>
      <c r="F143" s="10"/>
      <c r="G143" s="6" t="s">
        <v>19</v>
      </c>
      <c r="H143" s="8"/>
      <c r="I143" s="6" t="s">
        <v>14</v>
      </c>
      <c r="J143" s="45"/>
      <c r="K143" s="45"/>
    </row>
    <row r="144" spans="1:12" x14ac:dyDescent="0.2">
      <c r="A144" s="29"/>
      <c r="B144" s="9"/>
      <c r="C144" s="45" t="s">
        <v>6</v>
      </c>
      <c r="D144" s="45" t="s">
        <v>6</v>
      </c>
      <c r="E144" s="9"/>
      <c r="F144" s="9"/>
      <c r="G144" s="6"/>
      <c r="H144" s="9"/>
      <c r="I144" s="10"/>
      <c r="J144" s="10"/>
      <c r="K144" s="45"/>
    </row>
    <row r="145" spans="1:14" x14ac:dyDescent="0.2">
      <c r="A145" s="27"/>
      <c r="B145" s="2"/>
      <c r="C145" s="46"/>
      <c r="D145" s="13"/>
      <c r="E145" s="2"/>
      <c r="F145" s="2"/>
      <c r="G145" s="13"/>
      <c r="H145" s="13"/>
      <c r="I145" s="46"/>
      <c r="J145" s="46"/>
      <c r="K145" s="13"/>
    </row>
    <row r="146" spans="1:14" x14ac:dyDescent="0.2">
      <c r="A146" s="31"/>
      <c r="B146" s="1"/>
      <c r="C146" s="1"/>
      <c r="D146" s="1"/>
      <c r="E146" s="1"/>
      <c r="F146" s="1"/>
      <c r="G146" s="1"/>
      <c r="H146" s="14"/>
      <c r="I146" s="14"/>
      <c r="J146" s="14"/>
      <c r="K146" s="1"/>
    </row>
    <row r="147" spans="1:14" ht="22.5" x14ac:dyDescent="0.2">
      <c r="A147" s="23" t="s">
        <v>24</v>
      </c>
      <c r="B147" s="47">
        <v>25</v>
      </c>
      <c r="C147" s="48">
        <v>66.5</v>
      </c>
      <c r="D147" s="49">
        <f>C147/B161</f>
        <v>0.12570888468809074</v>
      </c>
      <c r="E147" s="48">
        <v>46</v>
      </c>
      <c r="F147" s="49">
        <f>E147/B161</f>
        <v>8.6956521739130432E-2</v>
      </c>
      <c r="G147" s="48">
        <v>11</v>
      </c>
      <c r="H147" s="49">
        <f>G147/B161</f>
        <v>2.0793950850661626E-2</v>
      </c>
      <c r="I147" s="50">
        <f>C147-E147-G147</f>
        <v>9.5</v>
      </c>
      <c r="J147" s="49">
        <f>I147/B161</f>
        <v>1.7958412098298678E-2</v>
      </c>
      <c r="K147" s="51">
        <f>1-D147</f>
        <v>0.87429111531190928</v>
      </c>
      <c r="M147" s="53" t="s">
        <v>28</v>
      </c>
      <c r="N147" s="53"/>
    </row>
    <row r="148" spans="1:14" ht="22.5" x14ac:dyDescent="0.2">
      <c r="A148" s="39" t="s">
        <v>23</v>
      </c>
      <c r="B148" s="47">
        <v>14</v>
      </c>
      <c r="C148" s="48">
        <v>30</v>
      </c>
      <c r="D148" s="49">
        <f>C148/B162</f>
        <v>9.7402597402597407E-2</v>
      </c>
      <c r="E148" s="48">
        <v>22.5</v>
      </c>
      <c r="F148" s="49">
        <f>E148/B162</f>
        <v>7.3051948051948049E-2</v>
      </c>
      <c r="G148" s="48">
        <v>0</v>
      </c>
      <c r="H148" s="49">
        <f>G148/B162</f>
        <v>0</v>
      </c>
      <c r="I148" s="50">
        <f t="shared" ref="I148:I151" si="8">C148-E148-G148</f>
        <v>7.5</v>
      </c>
      <c r="J148" s="49">
        <f>I148/B162</f>
        <v>2.4350649350649352E-2</v>
      </c>
      <c r="K148" s="51">
        <f t="shared" ref="K148:K151" si="9">1-D148</f>
        <v>0.90259740259740262</v>
      </c>
      <c r="M148" s="53" t="s">
        <v>27</v>
      </c>
      <c r="N148" s="53"/>
    </row>
    <row r="149" spans="1:14" ht="33.75" x14ac:dyDescent="0.2">
      <c r="A149" s="36" t="s">
        <v>22</v>
      </c>
      <c r="B149" s="47">
        <v>11</v>
      </c>
      <c r="C149" s="48">
        <v>28.5</v>
      </c>
      <c r="D149" s="49">
        <f>C149/B163</f>
        <v>0.11974789915966387</v>
      </c>
      <c r="E149" s="48">
        <v>9.5</v>
      </c>
      <c r="F149" s="49">
        <f>E149/B163</f>
        <v>3.9915966386554619E-2</v>
      </c>
      <c r="G149" s="48">
        <v>4</v>
      </c>
      <c r="H149" s="49">
        <f>G149/B163</f>
        <v>1.680672268907563E-2</v>
      </c>
      <c r="I149" s="50">
        <f t="shared" si="8"/>
        <v>15</v>
      </c>
      <c r="J149" s="49">
        <f>I149/B163</f>
        <v>6.3025210084033612E-2</v>
      </c>
      <c r="K149" s="51">
        <f t="shared" si="9"/>
        <v>0.88025210084033612</v>
      </c>
      <c r="M149" s="53" t="s">
        <v>21</v>
      </c>
      <c r="N149" s="53"/>
    </row>
    <row r="150" spans="1:14" x14ac:dyDescent="0.2">
      <c r="A150" s="36" t="s">
        <v>25</v>
      </c>
      <c r="B150" s="47">
        <v>23</v>
      </c>
      <c r="C150" s="48">
        <v>89.5</v>
      </c>
      <c r="D150" s="49">
        <f>C150/B164</f>
        <v>0.17687747035573123</v>
      </c>
      <c r="E150" s="48">
        <v>45.5</v>
      </c>
      <c r="F150" s="49">
        <f>E150/B164</f>
        <v>8.9920948616600785E-2</v>
      </c>
      <c r="G150" s="48">
        <v>4</v>
      </c>
      <c r="H150" s="49">
        <f>G150/B164</f>
        <v>7.9051383399209481E-3</v>
      </c>
      <c r="I150" s="50">
        <f t="shared" si="8"/>
        <v>40</v>
      </c>
      <c r="J150" s="49">
        <f>I150/B164</f>
        <v>7.9051383399209488E-2</v>
      </c>
      <c r="K150" s="51">
        <f t="shared" si="9"/>
        <v>0.8231225296442688</v>
      </c>
      <c r="M150" s="53" t="s">
        <v>21</v>
      </c>
      <c r="N150" s="53"/>
    </row>
    <row r="151" spans="1:14" ht="22.5" x14ac:dyDescent="0.2">
      <c r="A151" s="37" t="s">
        <v>26</v>
      </c>
      <c r="B151" s="47">
        <v>12</v>
      </c>
      <c r="C151" s="48">
        <v>32.5</v>
      </c>
      <c r="D151" s="49">
        <f>C151/B165</f>
        <v>0.125</v>
      </c>
      <c r="E151" s="48">
        <v>27.5</v>
      </c>
      <c r="F151" s="49">
        <f>E151/B165</f>
        <v>0.10576923076923077</v>
      </c>
      <c r="G151" s="48">
        <v>2</v>
      </c>
      <c r="H151" s="49">
        <f>G151/B165</f>
        <v>7.6923076923076927E-3</v>
      </c>
      <c r="I151" s="48">
        <f t="shared" si="8"/>
        <v>3</v>
      </c>
      <c r="J151" s="49">
        <f>I151/B165</f>
        <v>1.1538461538461539E-2</v>
      </c>
      <c r="K151" s="51">
        <f t="shared" si="9"/>
        <v>0.875</v>
      </c>
      <c r="M151" s="53" t="s">
        <v>35</v>
      </c>
      <c r="N151" s="53" t="s">
        <v>21</v>
      </c>
    </row>
    <row r="152" spans="1:14" ht="13.5" thickBot="1" x14ac:dyDescent="0.25">
      <c r="A152" s="32"/>
      <c r="B152" s="3"/>
      <c r="C152" s="3"/>
      <c r="D152" s="3"/>
      <c r="E152" s="3"/>
      <c r="F152" s="3"/>
      <c r="G152" s="3"/>
      <c r="H152" s="3"/>
      <c r="I152" s="3"/>
      <c r="J152" s="24"/>
      <c r="K152" s="25"/>
      <c r="M152" s="53"/>
      <c r="N152" s="53"/>
    </row>
    <row r="153" spans="1:14" ht="13.5" thickTop="1" x14ac:dyDescent="0.2">
      <c r="A153" s="33" t="s">
        <v>8</v>
      </c>
      <c r="B153" s="17">
        <f>SUM(B147:B151)</f>
        <v>85</v>
      </c>
      <c r="C153" s="22">
        <f>SUM(C147:C151)</f>
        <v>247</v>
      </c>
      <c r="D153" s="18">
        <f>C153/(B161+B162+B163+B164+B165)</f>
        <v>0.13416621401412276</v>
      </c>
      <c r="E153" s="20">
        <f>SUM(E147:E151)</f>
        <v>151</v>
      </c>
      <c r="F153" s="18">
        <f>E153/(B161+B162+B163+B164+B165)</f>
        <v>8.2020640956002172E-2</v>
      </c>
      <c r="G153" s="20">
        <f>SUM(G147:G151)</f>
        <v>21</v>
      </c>
      <c r="H153" s="18">
        <f>G153/(B161+B162+B163+B164+B165)</f>
        <v>1.1406844106463879E-2</v>
      </c>
      <c r="I153" s="20">
        <f>SUM(I147:I151)</f>
        <v>75</v>
      </c>
      <c r="J153" s="18">
        <f>I153/(B161+B162+B163+B164+B165)</f>
        <v>4.0738728951656707E-2</v>
      </c>
      <c r="K153" s="18">
        <f>1-D153</f>
        <v>0.86583378598587724</v>
      </c>
      <c r="M153" s="54">
        <f>SUM(F153+H153+J153+K153)</f>
        <v>1</v>
      </c>
      <c r="N153" s="53"/>
    </row>
    <row r="154" spans="1:14" x14ac:dyDescent="0.2">
      <c r="M154" s="53"/>
      <c r="N154" s="53"/>
    </row>
    <row r="156" spans="1:14" x14ac:dyDescent="0.2">
      <c r="C156" s="53" t="s">
        <v>20</v>
      </c>
      <c r="D156" s="54">
        <f>AVERAGE(D147:D151)</f>
        <v>0.12894737032121667</v>
      </c>
      <c r="E156" s="53"/>
      <c r="F156" s="54">
        <f>AVERAGE(F147:F151)</f>
        <v>7.9122923112692936E-2</v>
      </c>
      <c r="G156" s="53"/>
      <c r="H156" s="54">
        <f>AVERAGE(H147:H151)</f>
        <v>1.0639623914393178E-2</v>
      </c>
      <c r="I156" s="53"/>
      <c r="J156" s="54">
        <f>AVERAGE(J147:J151)</f>
        <v>3.9184823294130533E-2</v>
      </c>
      <c r="K156" s="54">
        <f>AVERAGE(K147:K151)</f>
        <v>0.87105262967878327</v>
      </c>
    </row>
    <row r="157" spans="1:14" x14ac:dyDescent="0.2">
      <c r="C157" s="53"/>
      <c r="D157" s="53"/>
      <c r="E157" s="53"/>
      <c r="F157" s="53"/>
      <c r="G157" s="53"/>
      <c r="H157" s="53"/>
      <c r="I157" s="53"/>
      <c r="J157" s="53"/>
      <c r="K157" s="53"/>
    </row>
    <row r="160" spans="1:14" x14ac:dyDescent="0.2">
      <c r="A160" s="55"/>
      <c r="B160" s="56" t="s">
        <v>34</v>
      </c>
    </row>
    <row r="161" spans="1:15" x14ac:dyDescent="0.2">
      <c r="A161" s="57" t="s">
        <v>29</v>
      </c>
      <c r="B161" s="53">
        <v>529</v>
      </c>
      <c r="C161" s="41"/>
    </row>
    <row r="162" spans="1:15" x14ac:dyDescent="0.2">
      <c r="A162" s="57" t="s">
        <v>30</v>
      </c>
      <c r="B162" s="53">
        <v>308</v>
      </c>
      <c r="D162" s="38"/>
    </row>
    <row r="163" spans="1:15" x14ac:dyDescent="0.2">
      <c r="A163" s="57" t="s">
        <v>31</v>
      </c>
      <c r="B163" s="53">
        <v>238</v>
      </c>
      <c r="C163" s="40"/>
      <c r="D163" s="38"/>
    </row>
    <row r="164" spans="1:15" x14ac:dyDescent="0.2">
      <c r="A164" s="57" t="s">
        <v>32</v>
      </c>
      <c r="B164" s="53">
        <v>506</v>
      </c>
      <c r="C164" s="35"/>
      <c r="D164" s="38"/>
    </row>
    <row r="165" spans="1:15" x14ac:dyDescent="0.2">
      <c r="A165" s="57" t="s">
        <v>33</v>
      </c>
      <c r="B165" s="53">
        <v>260</v>
      </c>
      <c r="D165" s="38"/>
    </row>
    <row r="171" spans="1:15" ht="13.5" thickBot="1" x14ac:dyDescent="0.25"/>
    <row r="172" spans="1:15" ht="13.5" thickBot="1" x14ac:dyDescent="0.25">
      <c r="A172" s="42"/>
      <c r="B172" s="43"/>
      <c r="C172" s="43"/>
      <c r="D172" s="43" t="s">
        <v>41</v>
      </c>
      <c r="E172" s="43"/>
      <c r="F172" s="43"/>
      <c r="G172" s="43"/>
      <c r="H172" s="43"/>
      <c r="I172" s="43"/>
      <c r="J172" s="43"/>
      <c r="K172" s="44"/>
      <c r="L172" s="35"/>
    </row>
    <row r="173" spans="1:15" s="52" customFormat="1" x14ac:dyDescent="0.2">
      <c r="A173" s="2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/>
      <c r="M173"/>
      <c r="N173"/>
      <c r="O173"/>
    </row>
    <row r="174" spans="1:15" s="52" customFormat="1" x14ac:dyDescent="0.2">
      <c r="A174" s="28"/>
      <c r="B174" s="4"/>
      <c r="C174" s="5" t="s">
        <v>1</v>
      </c>
      <c r="D174" s="6" t="s">
        <v>9</v>
      </c>
      <c r="E174" s="5" t="s">
        <v>15</v>
      </c>
      <c r="F174" s="5" t="s">
        <v>9</v>
      </c>
      <c r="G174" s="5" t="s">
        <v>15</v>
      </c>
      <c r="H174" s="5" t="s">
        <v>9</v>
      </c>
      <c r="I174" s="5" t="s">
        <v>15</v>
      </c>
      <c r="J174" s="5" t="s">
        <v>9</v>
      </c>
      <c r="K174" s="6" t="s">
        <v>9</v>
      </c>
      <c r="L174"/>
      <c r="M174"/>
      <c r="N174"/>
      <c r="O174"/>
    </row>
    <row r="175" spans="1:15" s="52" customFormat="1" x14ac:dyDescent="0.2">
      <c r="A175" s="29"/>
      <c r="B175" s="6" t="s">
        <v>2</v>
      </c>
      <c r="C175" s="45"/>
      <c r="D175" s="6" t="s">
        <v>0</v>
      </c>
      <c r="E175" s="6" t="s">
        <v>16</v>
      </c>
      <c r="F175" s="6" t="s">
        <v>12</v>
      </c>
      <c r="G175" s="6" t="s">
        <v>17</v>
      </c>
      <c r="H175" s="6" t="s">
        <v>12</v>
      </c>
      <c r="I175" s="6" t="s">
        <v>17</v>
      </c>
      <c r="J175" s="6" t="s">
        <v>10</v>
      </c>
      <c r="K175" s="6" t="s">
        <v>7</v>
      </c>
      <c r="L175"/>
      <c r="M175"/>
      <c r="N175"/>
      <c r="O175"/>
    </row>
    <row r="176" spans="1:15" s="52" customFormat="1" x14ac:dyDescent="0.2">
      <c r="A176" s="30" t="s">
        <v>18</v>
      </c>
      <c r="B176" s="6" t="s">
        <v>4</v>
      </c>
      <c r="C176" s="45" t="s">
        <v>3</v>
      </c>
      <c r="D176" s="45" t="s">
        <v>3</v>
      </c>
      <c r="E176" s="6" t="s">
        <v>11</v>
      </c>
      <c r="F176" s="6" t="s">
        <v>11</v>
      </c>
      <c r="G176" s="6" t="s">
        <v>0</v>
      </c>
      <c r="H176" s="6" t="s">
        <v>13</v>
      </c>
      <c r="I176" s="6" t="s">
        <v>10</v>
      </c>
      <c r="J176" s="6" t="s">
        <v>14</v>
      </c>
      <c r="K176" s="45"/>
      <c r="L176"/>
      <c r="M176"/>
      <c r="N176"/>
      <c r="O176"/>
    </row>
    <row r="177" spans="1:15" s="52" customFormat="1" x14ac:dyDescent="0.2">
      <c r="A177" s="29"/>
      <c r="B177" s="9"/>
      <c r="C177" s="45" t="s">
        <v>5</v>
      </c>
      <c r="D177" s="45" t="s">
        <v>5</v>
      </c>
      <c r="E177" s="10"/>
      <c r="F177" s="10"/>
      <c r="G177" s="6" t="s">
        <v>19</v>
      </c>
      <c r="H177" s="8"/>
      <c r="I177" s="6" t="s">
        <v>14</v>
      </c>
      <c r="J177" s="45"/>
      <c r="K177" s="45"/>
      <c r="L177"/>
      <c r="M177"/>
      <c r="N177"/>
      <c r="O177"/>
    </row>
    <row r="178" spans="1:15" s="52" customFormat="1" x14ac:dyDescent="0.2">
      <c r="A178" s="29"/>
      <c r="B178" s="9"/>
      <c r="C178" s="45" t="s">
        <v>6</v>
      </c>
      <c r="D178" s="45" t="s">
        <v>6</v>
      </c>
      <c r="E178" s="9"/>
      <c r="F178" s="9"/>
      <c r="G178" s="6"/>
      <c r="H178" s="9"/>
      <c r="I178" s="10"/>
      <c r="J178" s="10"/>
      <c r="K178" s="45"/>
      <c r="L178"/>
      <c r="M178"/>
      <c r="N178"/>
      <c r="O178"/>
    </row>
    <row r="179" spans="1:15" s="52" customFormat="1" x14ac:dyDescent="0.2">
      <c r="A179" s="27"/>
      <c r="B179" s="2"/>
      <c r="C179" s="46"/>
      <c r="D179" s="13"/>
      <c r="E179" s="2"/>
      <c r="F179" s="2"/>
      <c r="G179" s="13"/>
      <c r="H179" s="13"/>
      <c r="I179" s="46"/>
      <c r="J179" s="46"/>
      <c r="K179" s="13"/>
      <c r="L179"/>
      <c r="M179"/>
      <c r="N179"/>
      <c r="O179"/>
    </row>
    <row r="180" spans="1:15" s="52" customFormat="1" x14ac:dyDescent="0.2">
      <c r="A180" s="31"/>
      <c r="B180" s="1"/>
      <c r="C180" s="1"/>
      <c r="D180" s="1"/>
      <c r="E180" s="1"/>
      <c r="F180" s="1"/>
      <c r="G180" s="1"/>
      <c r="H180" s="14"/>
      <c r="I180" s="14"/>
      <c r="J180" s="14"/>
      <c r="K180" s="1"/>
      <c r="L180"/>
      <c r="M180"/>
      <c r="N180"/>
      <c r="O180"/>
    </row>
    <row r="181" spans="1:15" s="52" customFormat="1" ht="22.5" x14ac:dyDescent="0.2">
      <c r="A181" s="23" t="s">
        <v>24</v>
      </c>
      <c r="B181" s="47">
        <v>24</v>
      </c>
      <c r="C181" s="48">
        <v>99</v>
      </c>
      <c r="D181" s="49">
        <f>C181/B195</f>
        <v>0.2097457627118644</v>
      </c>
      <c r="E181" s="48">
        <v>80</v>
      </c>
      <c r="F181" s="49">
        <f>E181/B195</f>
        <v>0.16949152542372881</v>
      </c>
      <c r="G181" s="48">
        <v>4</v>
      </c>
      <c r="H181" s="49">
        <f>G181/B195</f>
        <v>8.4745762711864406E-3</v>
      </c>
      <c r="I181" s="50">
        <f>C181-E181-G181</f>
        <v>15</v>
      </c>
      <c r="J181" s="49">
        <f>I181/B195</f>
        <v>3.1779661016949151E-2</v>
      </c>
      <c r="K181" s="51">
        <f>1-D181</f>
        <v>0.7902542372881356</v>
      </c>
      <c r="L181"/>
      <c r="M181" s="53" t="s">
        <v>28</v>
      </c>
      <c r="N181" s="53"/>
      <c r="O181"/>
    </row>
    <row r="182" spans="1:15" s="52" customFormat="1" ht="22.5" x14ac:dyDescent="0.2">
      <c r="A182" s="39" t="s">
        <v>23</v>
      </c>
      <c r="B182" s="47">
        <v>14</v>
      </c>
      <c r="C182" s="48">
        <v>53.5</v>
      </c>
      <c r="D182" s="49">
        <f>C182/B196</f>
        <v>0.19107142857142856</v>
      </c>
      <c r="E182" s="48">
        <v>45</v>
      </c>
      <c r="F182" s="49">
        <f>E182/B196</f>
        <v>0.16071428571428573</v>
      </c>
      <c r="G182" s="48">
        <v>0</v>
      </c>
      <c r="H182" s="49">
        <f>G182/B196</f>
        <v>0</v>
      </c>
      <c r="I182" s="50">
        <f t="shared" ref="I182:I185" si="10">C182-E182-G182</f>
        <v>8.5</v>
      </c>
      <c r="J182" s="49">
        <f>I182/B196</f>
        <v>3.0357142857142857E-2</v>
      </c>
      <c r="K182" s="51">
        <f t="shared" ref="K182:K185" si="11">1-D182</f>
        <v>0.80892857142857144</v>
      </c>
      <c r="L182"/>
      <c r="M182" s="53" t="s">
        <v>27</v>
      </c>
      <c r="N182" s="53"/>
      <c r="O182"/>
    </row>
    <row r="183" spans="1:15" s="52" customFormat="1" ht="33.75" x14ac:dyDescent="0.2">
      <c r="A183" s="36" t="s">
        <v>22</v>
      </c>
      <c r="B183" s="47">
        <v>11</v>
      </c>
      <c r="C183" s="48">
        <v>52</v>
      </c>
      <c r="D183" s="49">
        <f>C183/B197</f>
        <v>0.23963133640552994</v>
      </c>
      <c r="E183" s="48">
        <v>39.5</v>
      </c>
      <c r="F183" s="49">
        <f>E183/B197</f>
        <v>0.18202764976958524</v>
      </c>
      <c r="G183" s="48">
        <v>0</v>
      </c>
      <c r="H183" s="49">
        <f>G183/B197</f>
        <v>0</v>
      </c>
      <c r="I183" s="50">
        <f t="shared" si="10"/>
        <v>12.5</v>
      </c>
      <c r="J183" s="49">
        <f>I183/B197</f>
        <v>5.7603686635944701E-2</v>
      </c>
      <c r="K183" s="51">
        <f t="shared" si="11"/>
        <v>0.76036866359447008</v>
      </c>
      <c r="L183"/>
      <c r="M183" s="53" t="s">
        <v>21</v>
      </c>
      <c r="N183" s="53"/>
      <c r="O183"/>
    </row>
    <row r="184" spans="1:15" s="52" customFormat="1" x14ac:dyDescent="0.2">
      <c r="A184" s="36" t="s">
        <v>25</v>
      </c>
      <c r="B184" s="47">
        <v>23</v>
      </c>
      <c r="C184" s="48">
        <v>124.5</v>
      </c>
      <c r="D184" s="49">
        <f>C184/B198</f>
        <v>0.27065217391304347</v>
      </c>
      <c r="E184" s="48">
        <v>100.5</v>
      </c>
      <c r="F184" s="49">
        <f>E184/B198</f>
        <v>0.21847826086956521</v>
      </c>
      <c r="G184" s="48">
        <v>17</v>
      </c>
      <c r="H184" s="49">
        <f>G184/B198</f>
        <v>3.6956521739130437E-2</v>
      </c>
      <c r="I184" s="50">
        <f t="shared" si="10"/>
        <v>7</v>
      </c>
      <c r="J184" s="49">
        <f>I184/B198</f>
        <v>1.5217391304347827E-2</v>
      </c>
      <c r="K184" s="51">
        <f t="shared" si="11"/>
        <v>0.72934782608695659</v>
      </c>
      <c r="L184"/>
      <c r="M184" s="53" t="s">
        <v>21</v>
      </c>
      <c r="N184" s="53"/>
      <c r="O184"/>
    </row>
    <row r="185" spans="1:15" s="52" customFormat="1" ht="22.5" x14ac:dyDescent="0.2">
      <c r="A185" s="37" t="s">
        <v>26</v>
      </c>
      <c r="B185" s="47">
        <v>12</v>
      </c>
      <c r="C185" s="48">
        <v>33</v>
      </c>
      <c r="D185" s="49">
        <f>C185/B199</f>
        <v>0.14042553191489363</v>
      </c>
      <c r="E185" s="48">
        <v>33</v>
      </c>
      <c r="F185" s="49">
        <f>E185/B199</f>
        <v>0.14042553191489363</v>
      </c>
      <c r="G185" s="48">
        <v>0</v>
      </c>
      <c r="H185" s="49">
        <f>G185/B199</f>
        <v>0</v>
      </c>
      <c r="I185" s="48">
        <f t="shared" si="10"/>
        <v>0</v>
      </c>
      <c r="J185" s="49">
        <f>I185/B199</f>
        <v>0</v>
      </c>
      <c r="K185" s="51">
        <f t="shared" si="11"/>
        <v>0.8595744680851064</v>
      </c>
      <c r="L185"/>
      <c r="M185" s="53" t="s">
        <v>35</v>
      </c>
      <c r="N185" s="53" t="s">
        <v>21</v>
      </c>
      <c r="O185"/>
    </row>
    <row r="186" spans="1:15" s="52" customFormat="1" ht="13.5" thickBot="1" x14ac:dyDescent="0.25">
      <c r="A186" s="32"/>
      <c r="B186" s="3"/>
      <c r="C186" s="3"/>
      <c r="D186" s="3"/>
      <c r="E186" s="3"/>
      <c r="F186" s="3"/>
      <c r="G186" s="3"/>
      <c r="H186" s="3"/>
      <c r="I186" s="3"/>
      <c r="J186" s="24"/>
      <c r="K186" s="25"/>
      <c r="L186"/>
      <c r="M186" s="53"/>
      <c r="N186" s="53"/>
      <c r="O186"/>
    </row>
    <row r="187" spans="1:15" s="52" customFormat="1" ht="13.5" thickTop="1" x14ac:dyDescent="0.2">
      <c r="A187" s="33" t="s">
        <v>8</v>
      </c>
      <c r="B187" s="17">
        <f>SUM(B181:B185)</f>
        <v>84</v>
      </c>
      <c r="C187" s="22">
        <f>SUM(C181:C185)</f>
        <v>362</v>
      </c>
      <c r="D187" s="18">
        <f>C187/(B195+B196+B197+B198+B199)</f>
        <v>0.21754807692307693</v>
      </c>
      <c r="E187" s="20">
        <f>SUM(E181:E185)</f>
        <v>298</v>
      </c>
      <c r="F187" s="18">
        <f>E187/(B195+B196+B197+B198+B199)</f>
        <v>0.17908653846153846</v>
      </c>
      <c r="G187" s="20">
        <f>SUM(G181:G185)</f>
        <v>21</v>
      </c>
      <c r="H187" s="18">
        <f>G187/(B195+B196+B197+B198+B199)</f>
        <v>1.2620192307692308E-2</v>
      </c>
      <c r="I187" s="20">
        <f>SUM(I181:I185)</f>
        <v>43</v>
      </c>
      <c r="J187" s="18">
        <f>I187/(B195+B196+B197+B198+B199)</f>
        <v>2.5841346153846152E-2</v>
      </c>
      <c r="K187" s="18">
        <f>1-D187</f>
        <v>0.78245192307692313</v>
      </c>
      <c r="L187"/>
      <c r="M187" s="54">
        <f>SUM(F187+H187+J187+K187)</f>
        <v>1</v>
      </c>
      <c r="N187" s="53"/>
      <c r="O187"/>
    </row>
    <row r="188" spans="1:15" s="52" customFormat="1" x14ac:dyDescent="0.2">
      <c r="A188" s="26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90" spans="1:15" x14ac:dyDescent="0.2">
      <c r="C190" s="53" t="s">
        <v>20</v>
      </c>
      <c r="D190" s="54">
        <f>AVERAGE(D181:D185)</f>
        <v>0.21030524670335202</v>
      </c>
      <c r="E190" s="53"/>
      <c r="F190" s="54">
        <f>AVERAGE(F181:F185)</f>
        <v>0.17422745073841173</v>
      </c>
      <c r="G190" s="53"/>
      <c r="H190" s="54">
        <f>AVERAGE(H181:H185)</f>
        <v>9.0862196020633744E-3</v>
      </c>
      <c r="I190" s="53"/>
      <c r="J190" s="54">
        <f>AVERAGE(J181:J185)</f>
        <v>2.6991576362876905E-2</v>
      </c>
      <c r="K190" s="54">
        <f>AVERAGE(K181:K185)</f>
        <v>0.78969475329664796</v>
      </c>
    </row>
    <row r="194" spans="1:12" x14ac:dyDescent="0.2">
      <c r="A194" s="55"/>
      <c r="B194" s="56" t="s">
        <v>34</v>
      </c>
    </row>
    <row r="195" spans="1:12" x14ac:dyDescent="0.2">
      <c r="A195" s="57" t="s">
        <v>29</v>
      </c>
      <c r="B195" s="53">
        <v>472</v>
      </c>
      <c r="C195" s="41"/>
    </row>
    <row r="196" spans="1:12" x14ac:dyDescent="0.2">
      <c r="A196" s="57" t="s">
        <v>30</v>
      </c>
      <c r="B196" s="53">
        <v>280</v>
      </c>
      <c r="D196" s="38"/>
    </row>
    <row r="197" spans="1:12" x14ac:dyDescent="0.2">
      <c r="A197" s="57" t="s">
        <v>31</v>
      </c>
      <c r="B197" s="53">
        <v>217</v>
      </c>
      <c r="C197" s="40"/>
      <c r="D197" s="38"/>
    </row>
    <row r="198" spans="1:12" x14ac:dyDescent="0.2">
      <c r="A198" s="57" t="s">
        <v>32</v>
      </c>
      <c r="B198" s="53">
        <v>460</v>
      </c>
      <c r="C198" s="35"/>
      <c r="D198" s="38"/>
    </row>
    <row r="199" spans="1:12" x14ac:dyDescent="0.2">
      <c r="A199" s="57" t="s">
        <v>33</v>
      </c>
      <c r="B199" s="53">
        <v>235</v>
      </c>
      <c r="D199" s="38"/>
    </row>
    <row r="200" spans="1:12" x14ac:dyDescent="0.2">
      <c r="A200" s="55"/>
      <c r="B200" s="53"/>
    </row>
    <row r="205" spans="1:12" ht="13.5" thickBot="1" x14ac:dyDescent="0.25"/>
    <row r="206" spans="1:12" ht="13.5" thickBot="1" x14ac:dyDescent="0.25">
      <c r="A206" s="42"/>
      <c r="B206" s="43"/>
      <c r="C206" s="43"/>
      <c r="D206" s="43" t="s">
        <v>42</v>
      </c>
      <c r="E206" s="43"/>
      <c r="F206" s="43"/>
      <c r="G206" s="43"/>
      <c r="H206" s="43"/>
      <c r="I206" s="43"/>
      <c r="J206" s="43"/>
      <c r="K206" s="44"/>
      <c r="L206" s="35"/>
    </row>
    <row r="207" spans="1:12" x14ac:dyDescent="0.2">
      <c r="A207" s="27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2" x14ac:dyDescent="0.2">
      <c r="A208" s="28"/>
      <c r="B208" s="4"/>
      <c r="C208" s="5" t="s">
        <v>1</v>
      </c>
      <c r="D208" s="6" t="s">
        <v>9</v>
      </c>
      <c r="E208" s="5" t="s">
        <v>15</v>
      </c>
      <c r="F208" s="5" t="s">
        <v>9</v>
      </c>
      <c r="G208" s="5" t="s">
        <v>15</v>
      </c>
      <c r="H208" s="5" t="s">
        <v>9</v>
      </c>
      <c r="I208" s="5" t="s">
        <v>15</v>
      </c>
      <c r="J208" s="5" t="s">
        <v>9</v>
      </c>
      <c r="K208" s="6" t="s">
        <v>9</v>
      </c>
    </row>
    <row r="209" spans="1:13" x14ac:dyDescent="0.2">
      <c r="A209" s="29"/>
      <c r="B209" s="6" t="s">
        <v>2</v>
      </c>
      <c r="C209" s="45"/>
      <c r="D209" s="6" t="s">
        <v>0</v>
      </c>
      <c r="E209" s="6" t="s">
        <v>16</v>
      </c>
      <c r="F209" s="6" t="s">
        <v>12</v>
      </c>
      <c r="G209" s="6" t="s">
        <v>17</v>
      </c>
      <c r="H209" s="6" t="s">
        <v>12</v>
      </c>
      <c r="I209" s="6" t="s">
        <v>17</v>
      </c>
      <c r="J209" s="6" t="s">
        <v>10</v>
      </c>
      <c r="K209" s="6" t="s">
        <v>7</v>
      </c>
    </row>
    <row r="210" spans="1:13" x14ac:dyDescent="0.2">
      <c r="A210" s="30" t="s">
        <v>18</v>
      </c>
      <c r="B210" s="6" t="s">
        <v>4</v>
      </c>
      <c r="C210" s="45" t="s">
        <v>3</v>
      </c>
      <c r="D210" s="45" t="s">
        <v>3</v>
      </c>
      <c r="E210" s="6" t="s">
        <v>11</v>
      </c>
      <c r="F210" s="6" t="s">
        <v>11</v>
      </c>
      <c r="G210" s="6" t="s">
        <v>0</v>
      </c>
      <c r="H210" s="6" t="s">
        <v>13</v>
      </c>
      <c r="I210" s="6" t="s">
        <v>10</v>
      </c>
      <c r="J210" s="6" t="s">
        <v>14</v>
      </c>
      <c r="K210" s="45"/>
    </row>
    <row r="211" spans="1:13" x14ac:dyDescent="0.2">
      <c r="A211" s="29"/>
      <c r="B211" s="9"/>
      <c r="C211" s="45" t="s">
        <v>5</v>
      </c>
      <c r="D211" s="45" t="s">
        <v>5</v>
      </c>
      <c r="E211" s="10"/>
      <c r="F211" s="10"/>
      <c r="G211" s="6" t="s">
        <v>19</v>
      </c>
      <c r="H211" s="8"/>
      <c r="I211" s="6" t="s">
        <v>14</v>
      </c>
      <c r="J211" s="45"/>
      <c r="K211" s="45"/>
    </row>
    <row r="212" spans="1:13" x14ac:dyDescent="0.2">
      <c r="A212" s="29"/>
      <c r="B212" s="9"/>
      <c r="C212" s="45" t="s">
        <v>6</v>
      </c>
      <c r="D212" s="45" t="s">
        <v>6</v>
      </c>
      <c r="E212" s="9"/>
      <c r="F212" s="9"/>
      <c r="G212" s="6"/>
      <c r="H212" s="9"/>
      <c r="I212" s="10"/>
      <c r="J212" s="10"/>
      <c r="K212" s="45"/>
    </row>
    <row r="213" spans="1:13" x14ac:dyDescent="0.2">
      <c r="A213" s="27"/>
      <c r="B213" s="2"/>
      <c r="C213" s="46"/>
      <c r="D213" s="13"/>
      <c r="E213" s="2"/>
      <c r="F213" s="2"/>
      <c r="G213" s="13"/>
      <c r="H213" s="13"/>
      <c r="I213" s="46"/>
      <c r="J213" s="46"/>
      <c r="K213" s="13"/>
    </row>
    <row r="214" spans="1:13" x14ac:dyDescent="0.2">
      <c r="A214" s="31"/>
      <c r="B214" s="1"/>
      <c r="C214" s="1"/>
      <c r="D214" s="1"/>
      <c r="E214" s="1"/>
      <c r="F214" s="1"/>
      <c r="G214" s="1"/>
      <c r="H214" s="14"/>
      <c r="I214" s="14"/>
      <c r="J214" s="14"/>
      <c r="K214" s="1"/>
    </row>
    <row r="215" spans="1:13" ht="22.5" x14ac:dyDescent="0.2">
      <c r="A215" s="23" t="s">
        <v>24</v>
      </c>
      <c r="B215" s="47">
        <v>24</v>
      </c>
      <c r="C215" s="48">
        <v>123.5</v>
      </c>
      <c r="D215" s="49">
        <f>C215/B229</f>
        <v>0.24899193548387097</v>
      </c>
      <c r="E215" s="48">
        <v>86.5</v>
      </c>
      <c r="F215" s="49">
        <f>E215/B229</f>
        <v>0.17439516129032259</v>
      </c>
      <c r="G215" s="48">
        <v>18</v>
      </c>
      <c r="H215" s="49">
        <f>G215/B229</f>
        <v>3.6290322580645164E-2</v>
      </c>
      <c r="I215" s="50">
        <f>C215-E215-G215</f>
        <v>19</v>
      </c>
      <c r="J215" s="49">
        <f>I215/B229</f>
        <v>3.8306451612903226E-2</v>
      </c>
      <c r="K215" s="51">
        <f>1-D215</f>
        <v>0.751008064516129</v>
      </c>
      <c r="M215" s="53" t="s">
        <v>28</v>
      </c>
    </row>
    <row r="216" spans="1:13" ht="22.5" x14ac:dyDescent="0.2">
      <c r="A216" s="39" t="s">
        <v>23</v>
      </c>
      <c r="B216" s="47">
        <v>14</v>
      </c>
      <c r="C216" s="48">
        <v>61.5</v>
      </c>
      <c r="D216" s="49">
        <f>C216/B230</f>
        <v>0.20918367346938777</v>
      </c>
      <c r="E216" s="48">
        <v>46</v>
      </c>
      <c r="F216" s="49">
        <f>E216/B230</f>
        <v>0.15646258503401361</v>
      </c>
      <c r="G216" s="48">
        <v>8</v>
      </c>
      <c r="H216" s="49">
        <f>G216/B230</f>
        <v>2.7210884353741496E-2</v>
      </c>
      <c r="I216" s="50">
        <f t="shared" ref="I216:I219" si="12">C216-E216-G216</f>
        <v>7.5</v>
      </c>
      <c r="J216" s="49">
        <f>I216/B230</f>
        <v>2.5510204081632654E-2</v>
      </c>
      <c r="K216" s="51">
        <f t="shared" ref="K216:K219" si="13">1-D216</f>
        <v>0.79081632653061229</v>
      </c>
      <c r="M216" s="53" t="s">
        <v>27</v>
      </c>
    </row>
    <row r="217" spans="1:13" ht="33.75" x14ac:dyDescent="0.2">
      <c r="A217" s="36" t="s">
        <v>22</v>
      </c>
      <c r="B217" s="47">
        <v>11</v>
      </c>
      <c r="C217" s="48">
        <v>48</v>
      </c>
      <c r="D217" s="49">
        <f>C217/B231</f>
        <v>0.21238938053097345</v>
      </c>
      <c r="E217" s="48">
        <v>31</v>
      </c>
      <c r="F217" s="49">
        <f>E217/B231</f>
        <v>0.13716814159292035</v>
      </c>
      <c r="G217" s="48">
        <v>0</v>
      </c>
      <c r="H217" s="49">
        <f>G217/B231</f>
        <v>0</v>
      </c>
      <c r="I217" s="50">
        <f t="shared" si="12"/>
        <v>17</v>
      </c>
      <c r="J217" s="49">
        <f>I217/B231</f>
        <v>7.5221238938053103E-2</v>
      </c>
      <c r="K217" s="51">
        <f t="shared" si="13"/>
        <v>0.78761061946902655</v>
      </c>
      <c r="M217" s="53" t="s">
        <v>21</v>
      </c>
    </row>
    <row r="218" spans="1:13" x14ac:dyDescent="0.2">
      <c r="A218" s="36" t="s">
        <v>25</v>
      </c>
      <c r="B218" s="47">
        <v>23</v>
      </c>
      <c r="C218" s="48">
        <v>168</v>
      </c>
      <c r="D218" s="49">
        <f>C218/B232</f>
        <v>0.34782608695652173</v>
      </c>
      <c r="E218" s="48">
        <v>144</v>
      </c>
      <c r="F218" s="49">
        <f>E218/B232</f>
        <v>0.29813664596273293</v>
      </c>
      <c r="G218" s="48">
        <v>0</v>
      </c>
      <c r="H218" s="49">
        <f>G218/B232</f>
        <v>0</v>
      </c>
      <c r="I218" s="50">
        <f t="shared" si="12"/>
        <v>24</v>
      </c>
      <c r="J218" s="49">
        <f>I218/B232</f>
        <v>4.9689440993788817E-2</v>
      </c>
      <c r="K218" s="51">
        <f t="shared" si="13"/>
        <v>0.65217391304347827</v>
      </c>
      <c r="M218" s="53" t="s">
        <v>43</v>
      </c>
    </row>
    <row r="219" spans="1:13" ht="22.5" x14ac:dyDescent="0.2">
      <c r="A219" s="37" t="s">
        <v>26</v>
      </c>
      <c r="B219" s="47">
        <v>12</v>
      </c>
      <c r="C219" s="48">
        <v>57.5</v>
      </c>
      <c r="D219" s="49">
        <f>C219/B233</f>
        <v>0.23185483870967741</v>
      </c>
      <c r="E219" s="48">
        <v>40.5</v>
      </c>
      <c r="F219" s="49">
        <f>E219/B233</f>
        <v>0.16330645161290322</v>
      </c>
      <c r="G219" s="48">
        <v>15</v>
      </c>
      <c r="H219" s="49">
        <f>G219/B233</f>
        <v>6.0483870967741937E-2</v>
      </c>
      <c r="I219" s="48">
        <f t="shared" si="12"/>
        <v>2</v>
      </c>
      <c r="J219" s="49">
        <f>I219/B233</f>
        <v>8.0645161290322578E-3</v>
      </c>
      <c r="K219" s="51">
        <f t="shared" si="13"/>
        <v>0.76814516129032262</v>
      </c>
      <c r="M219" s="53" t="s">
        <v>43</v>
      </c>
    </row>
    <row r="220" spans="1:13" ht="13.5" thickBot="1" x14ac:dyDescent="0.25">
      <c r="A220" s="32"/>
      <c r="B220" s="3"/>
      <c r="C220" s="3"/>
      <c r="D220" s="3"/>
      <c r="E220" s="3"/>
      <c r="F220" s="3"/>
      <c r="G220" s="3"/>
      <c r="H220" s="3"/>
      <c r="I220" s="3"/>
      <c r="J220" s="24"/>
      <c r="K220" s="25"/>
      <c r="M220" s="53"/>
    </row>
    <row r="221" spans="1:13" ht="13.5" thickTop="1" x14ac:dyDescent="0.2">
      <c r="A221" s="33" t="s">
        <v>8</v>
      </c>
      <c r="B221" s="17">
        <f>SUM(B215:B219)</f>
        <v>84</v>
      </c>
      <c r="C221" s="22">
        <f>SUM(C215:C219)</f>
        <v>458.5</v>
      </c>
      <c r="D221" s="18">
        <f>C221/(B229+B230+B231+B232+B233)</f>
        <v>0.2624499141385232</v>
      </c>
      <c r="E221" s="20">
        <f>SUM(E215:E219)</f>
        <v>348</v>
      </c>
      <c r="F221" s="18">
        <f>E221/(B229+B230+B231+B232+B233)</f>
        <v>0.19919862621637091</v>
      </c>
      <c r="G221" s="20">
        <f>SUM(G215:G219)</f>
        <v>41</v>
      </c>
      <c r="H221" s="18">
        <f>G221/(B229+B230+B231+B232+B233)</f>
        <v>2.3468803663423011E-2</v>
      </c>
      <c r="I221" s="20">
        <f>SUM(I215:I219)</f>
        <v>69.5</v>
      </c>
      <c r="J221" s="18">
        <f>I221/(B229+B230+B231+B232+B233)</f>
        <v>3.9782484258729253E-2</v>
      </c>
      <c r="K221" s="18">
        <f>1-D221</f>
        <v>0.73755008586147675</v>
      </c>
      <c r="M221" s="54">
        <f>SUM(F221+H221+J221+K221)</f>
        <v>1</v>
      </c>
    </row>
    <row r="224" spans="1:13" x14ac:dyDescent="0.2">
      <c r="C224" s="53" t="s">
        <v>20</v>
      </c>
      <c r="D224" s="54">
        <f>AVERAGE(D215:D219)</f>
        <v>0.25004918303008628</v>
      </c>
      <c r="E224" s="53"/>
      <c r="F224" s="54">
        <f>AVERAGE(F215:F219)</f>
        <v>0.18589379709857853</v>
      </c>
      <c r="G224" s="53"/>
      <c r="H224" s="54">
        <f>AVERAGE(H215:H219)</f>
        <v>2.479701558042572E-2</v>
      </c>
      <c r="I224" s="53"/>
      <c r="J224" s="54">
        <f>AVERAGE(J215:J219)</f>
        <v>3.9358370351082007E-2</v>
      </c>
      <c r="K224" s="54">
        <f>AVERAGE(K215:K219)</f>
        <v>0.74995081696991384</v>
      </c>
    </row>
    <row r="228" spans="1:4" x14ac:dyDescent="0.2">
      <c r="A228" s="55"/>
      <c r="B228" s="56" t="s">
        <v>34</v>
      </c>
    </row>
    <row r="229" spans="1:4" x14ac:dyDescent="0.2">
      <c r="A229" s="57" t="s">
        <v>29</v>
      </c>
      <c r="B229" s="53">
        <v>496</v>
      </c>
      <c r="C229" s="41"/>
    </row>
    <row r="230" spans="1:4" x14ac:dyDescent="0.2">
      <c r="A230" s="57" t="s">
        <v>30</v>
      </c>
      <c r="B230" s="53">
        <v>294</v>
      </c>
      <c r="D230" s="38"/>
    </row>
    <row r="231" spans="1:4" x14ac:dyDescent="0.2">
      <c r="A231" s="57" t="s">
        <v>31</v>
      </c>
      <c r="B231" s="53">
        <v>226</v>
      </c>
      <c r="C231" s="40"/>
      <c r="D231" s="38"/>
    </row>
    <row r="232" spans="1:4" x14ac:dyDescent="0.2">
      <c r="A232" s="57" t="s">
        <v>32</v>
      </c>
      <c r="B232" s="53">
        <v>483</v>
      </c>
      <c r="C232" s="35"/>
      <c r="D232" s="38"/>
    </row>
    <row r="233" spans="1:4" x14ac:dyDescent="0.2">
      <c r="A233" s="57" t="s">
        <v>33</v>
      </c>
      <c r="B233" s="53">
        <v>248</v>
      </c>
      <c r="D233" s="38"/>
    </row>
    <row r="240" spans="1:4" ht="13.5" thickBot="1" x14ac:dyDescent="0.25"/>
    <row r="241" spans="1:13" ht="13.5" thickBot="1" x14ac:dyDescent="0.25">
      <c r="A241" s="42"/>
      <c r="B241" s="43"/>
      <c r="C241" s="43"/>
      <c r="D241" s="43" t="s">
        <v>44</v>
      </c>
      <c r="E241" s="43"/>
      <c r="F241" s="43"/>
      <c r="G241" s="43"/>
      <c r="H241" s="43"/>
      <c r="I241" s="43"/>
      <c r="J241" s="43"/>
      <c r="K241" s="44"/>
      <c r="L241" s="35"/>
    </row>
    <row r="242" spans="1:13" x14ac:dyDescent="0.2">
      <c r="A242" s="27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3" x14ac:dyDescent="0.2">
      <c r="A243" s="28"/>
      <c r="B243" s="4"/>
      <c r="C243" s="5" t="s">
        <v>1</v>
      </c>
      <c r="D243" s="6" t="s">
        <v>9</v>
      </c>
      <c r="E243" s="5" t="s">
        <v>15</v>
      </c>
      <c r="F243" s="5" t="s">
        <v>9</v>
      </c>
      <c r="G243" s="5" t="s">
        <v>15</v>
      </c>
      <c r="H243" s="5" t="s">
        <v>9</v>
      </c>
      <c r="I243" s="5" t="s">
        <v>15</v>
      </c>
      <c r="J243" s="5" t="s">
        <v>9</v>
      </c>
      <c r="K243" s="6" t="s">
        <v>9</v>
      </c>
    </row>
    <row r="244" spans="1:13" x14ac:dyDescent="0.2">
      <c r="A244" s="29"/>
      <c r="B244" s="6" t="s">
        <v>2</v>
      </c>
      <c r="C244" s="45"/>
      <c r="D244" s="6" t="s">
        <v>0</v>
      </c>
      <c r="E244" s="6" t="s">
        <v>16</v>
      </c>
      <c r="F244" s="6" t="s">
        <v>12</v>
      </c>
      <c r="G244" s="6" t="s">
        <v>17</v>
      </c>
      <c r="H244" s="6" t="s">
        <v>12</v>
      </c>
      <c r="I244" s="6" t="s">
        <v>17</v>
      </c>
      <c r="J244" s="6" t="s">
        <v>10</v>
      </c>
      <c r="K244" s="6" t="s">
        <v>7</v>
      </c>
    </row>
    <row r="245" spans="1:13" x14ac:dyDescent="0.2">
      <c r="A245" s="30" t="s">
        <v>18</v>
      </c>
      <c r="B245" s="6" t="s">
        <v>4</v>
      </c>
      <c r="C245" s="45" t="s">
        <v>3</v>
      </c>
      <c r="D245" s="45" t="s">
        <v>3</v>
      </c>
      <c r="E245" s="6" t="s">
        <v>11</v>
      </c>
      <c r="F245" s="6" t="s">
        <v>11</v>
      </c>
      <c r="G245" s="6" t="s">
        <v>0</v>
      </c>
      <c r="H245" s="6" t="s">
        <v>13</v>
      </c>
      <c r="I245" s="6" t="s">
        <v>10</v>
      </c>
      <c r="J245" s="6" t="s">
        <v>14</v>
      </c>
      <c r="K245" s="45"/>
    </row>
    <row r="246" spans="1:13" x14ac:dyDescent="0.2">
      <c r="A246" s="29"/>
      <c r="B246" s="9"/>
      <c r="C246" s="45" t="s">
        <v>5</v>
      </c>
      <c r="D246" s="45" t="s">
        <v>5</v>
      </c>
      <c r="E246" s="10"/>
      <c r="F246" s="10"/>
      <c r="G246" s="6" t="s">
        <v>19</v>
      </c>
      <c r="H246" s="8"/>
      <c r="I246" s="6" t="s">
        <v>14</v>
      </c>
      <c r="J246" s="45"/>
      <c r="K246" s="45"/>
    </row>
    <row r="247" spans="1:13" x14ac:dyDescent="0.2">
      <c r="A247" s="29"/>
      <c r="B247" s="9"/>
      <c r="C247" s="45" t="s">
        <v>6</v>
      </c>
      <c r="D247" s="45" t="s">
        <v>6</v>
      </c>
      <c r="E247" s="9"/>
      <c r="F247" s="9"/>
      <c r="G247" s="6"/>
      <c r="H247" s="9"/>
      <c r="I247" s="10"/>
      <c r="J247" s="10"/>
      <c r="K247" s="45"/>
    </row>
    <row r="248" spans="1:13" x14ac:dyDescent="0.2">
      <c r="A248" s="27"/>
      <c r="B248" s="2"/>
      <c r="C248" s="46"/>
      <c r="D248" s="13"/>
      <c r="E248" s="2"/>
      <c r="F248" s="2"/>
      <c r="G248" s="13"/>
      <c r="H248" s="13"/>
      <c r="I248" s="46"/>
      <c r="J248" s="46"/>
      <c r="K248" s="13"/>
    </row>
    <row r="249" spans="1:13" x14ac:dyDescent="0.2">
      <c r="A249" s="31"/>
      <c r="B249" s="1"/>
      <c r="C249" s="1"/>
      <c r="D249" s="1"/>
      <c r="E249" s="1"/>
      <c r="F249" s="1"/>
      <c r="G249" s="1"/>
      <c r="H249" s="14"/>
      <c r="I249" s="14"/>
      <c r="J249" s="14"/>
      <c r="K249" s="1"/>
    </row>
    <row r="250" spans="1:13" ht="22.5" x14ac:dyDescent="0.2">
      <c r="A250" s="23" t="s">
        <v>24</v>
      </c>
      <c r="B250" s="47">
        <v>24</v>
      </c>
      <c r="C250" s="48">
        <v>210</v>
      </c>
      <c r="D250" s="49">
        <f>C250/B264</f>
        <v>0.40462427745664742</v>
      </c>
      <c r="E250" s="48">
        <v>184</v>
      </c>
      <c r="F250" s="49">
        <f>E250/B264</f>
        <v>0.35452793834296725</v>
      </c>
      <c r="G250" s="48">
        <v>10</v>
      </c>
      <c r="H250" s="49">
        <f>G250/B264</f>
        <v>1.9267822736030827E-2</v>
      </c>
      <c r="I250" s="50">
        <f>C250-E250-G250</f>
        <v>16</v>
      </c>
      <c r="J250" s="49">
        <f>I250/B264</f>
        <v>3.0828516377649325E-2</v>
      </c>
      <c r="K250" s="51">
        <f>1-D250</f>
        <v>0.59537572254335258</v>
      </c>
      <c r="M250" s="53" t="s">
        <v>28</v>
      </c>
    </row>
    <row r="251" spans="1:13" ht="22.5" x14ac:dyDescent="0.2">
      <c r="A251" s="39" t="s">
        <v>23</v>
      </c>
      <c r="B251" s="47">
        <v>14</v>
      </c>
      <c r="C251" s="48">
        <v>115</v>
      </c>
      <c r="D251" s="49">
        <f>C251/B265</f>
        <v>0.37337662337662336</v>
      </c>
      <c r="E251" s="48">
        <v>97</v>
      </c>
      <c r="F251" s="49">
        <f>E251/B265</f>
        <v>0.31493506493506496</v>
      </c>
      <c r="G251" s="48">
        <v>8</v>
      </c>
      <c r="H251" s="49">
        <f>G251/B265</f>
        <v>2.5974025974025976E-2</v>
      </c>
      <c r="I251" s="50">
        <f t="shared" ref="I251:I254" si="14">C251-E251-G251</f>
        <v>10</v>
      </c>
      <c r="J251" s="49">
        <f>I251/B265</f>
        <v>3.2467532467532464E-2</v>
      </c>
      <c r="K251" s="51">
        <f t="shared" ref="K251:K254" si="15">1-D251</f>
        <v>0.62662337662337664</v>
      </c>
      <c r="M251" s="53" t="s">
        <v>27</v>
      </c>
    </row>
    <row r="252" spans="1:13" ht="33.75" x14ac:dyDescent="0.2">
      <c r="A252" s="36" t="s">
        <v>22</v>
      </c>
      <c r="B252" s="47">
        <v>11</v>
      </c>
      <c r="C252" s="48">
        <v>112</v>
      </c>
      <c r="D252" s="49">
        <f>C252/B266</f>
        <v>0.47058823529411764</v>
      </c>
      <c r="E252" s="48">
        <v>97</v>
      </c>
      <c r="F252" s="49">
        <f>E252/B266</f>
        <v>0.40756302521008403</v>
      </c>
      <c r="G252" s="48">
        <v>0</v>
      </c>
      <c r="H252" s="49">
        <f>G252/B266</f>
        <v>0</v>
      </c>
      <c r="I252" s="50">
        <f t="shared" si="14"/>
        <v>15</v>
      </c>
      <c r="J252" s="49">
        <f>I252/B266</f>
        <v>6.3025210084033612E-2</v>
      </c>
      <c r="K252" s="51">
        <f t="shared" si="15"/>
        <v>0.52941176470588236</v>
      </c>
      <c r="M252" s="53" t="s">
        <v>21</v>
      </c>
    </row>
    <row r="253" spans="1:13" x14ac:dyDescent="0.2">
      <c r="A253" s="36" t="s">
        <v>25</v>
      </c>
      <c r="B253" s="47">
        <v>23</v>
      </c>
      <c r="C253" s="48">
        <v>153.5</v>
      </c>
      <c r="D253" s="49">
        <f>C253/B267</f>
        <v>0.30335968379446643</v>
      </c>
      <c r="E253" s="48">
        <v>123</v>
      </c>
      <c r="F253" s="49">
        <f>E253/B267</f>
        <v>0.24308300395256918</v>
      </c>
      <c r="G253" s="48">
        <v>24</v>
      </c>
      <c r="H253" s="49">
        <f>G253/B267</f>
        <v>4.7430830039525688E-2</v>
      </c>
      <c r="I253" s="50">
        <f t="shared" si="14"/>
        <v>6.5</v>
      </c>
      <c r="J253" s="49">
        <f>I253/B267</f>
        <v>1.2845849802371542E-2</v>
      </c>
      <c r="K253" s="51">
        <f t="shared" si="15"/>
        <v>0.69664031620553357</v>
      </c>
      <c r="M253" s="53" t="s">
        <v>43</v>
      </c>
    </row>
    <row r="254" spans="1:13" ht="22.5" x14ac:dyDescent="0.2">
      <c r="A254" s="37" t="s">
        <v>26</v>
      </c>
      <c r="B254" s="47">
        <v>12</v>
      </c>
      <c r="C254" s="48">
        <v>77</v>
      </c>
      <c r="D254" s="49">
        <f>C254/B268</f>
        <v>0.29729729729729731</v>
      </c>
      <c r="E254" s="48">
        <v>75</v>
      </c>
      <c r="F254" s="49">
        <f>E254/B268</f>
        <v>0.28957528957528955</v>
      </c>
      <c r="G254" s="48">
        <v>2</v>
      </c>
      <c r="H254" s="49">
        <f>G254/B268</f>
        <v>7.7220077220077222E-3</v>
      </c>
      <c r="I254" s="48">
        <f t="shared" si="14"/>
        <v>0</v>
      </c>
      <c r="J254" s="49">
        <f>I254/B268</f>
        <v>0</v>
      </c>
      <c r="K254" s="51">
        <f t="shared" si="15"/>
        <v>0.70270270270270263</v>
      </c>
      <c r="M254" s="53" t="s">
        <v>43</v>
      </c>
    </row>
    <row r="255" spans="1:13" ht="13.5" thickBot="1" x14ac:dyDescent="0.25">
      <c r="A255" s="32"/>
      <c r="B255" s="3"/>
      <c r="C255" s="3"/>
      <c r="D255" s="3"/>
      <c r="E255" s="3"/>
      <c r="F255" s="3"/>
      <c r="G255" s="3"/>
      <c r="H255" s="3"/>
      <c r="I255" s="3"/>
      <c r="J255" s="24"/>
      <c r="K255" s="25"/>
      <c r="M255" s="53"/>
    </row>
    <row r="256" spans="1:13" ht="13.5" thickTop="1" x14ac:dyDescent="0.2">
      <c r="A256" s="33" t="s">
        <v>8</v>
      </c>
      <c r="B256" s="17">
        <f>SUM(B250:B254)</f>
        <v>84</v>
      </c>
      <c r="C256" s="22">
        <f>SUM(C250:C254)</f>
        <v>667.5</v>
      </c>
      <c r="D256" s="18">
        <f>C256/(B264+B265+B266+B267+B268)</f>
        <v>0.36475409836065575</v>
      </c>
      <c r="E256" s="20">
        <f>SUM(E250:E254)</f>
        <v>576</v>
      </c>
      <c r="F256" s="18">
        <f>E256/(B264+B265+B266+B267+B268)</f>
        <v>0.31475409836065577</v>
      </c>
      <c r="G256" s="20">
        <f>SUM(G250:G254)</f>
        <v>44</v>
      </c>
      <c r="H256" s="18">
        <f>G256/(B264+B265+B266+B267+B268)</f>
        <v>2.4043715846994537E-2</v>
      </c>
      <c r="I256" s="20">
        <f>SUM(I250:I254)</f>
        <v>47.5</v>
      </c>
      <c r="J256" s="18">
        <f>I256/(B264+B265+B266+B267+B268)</f>
        <v>2.5956284153005466E-2</v>
      </c>
      <c r="K256" s="18">
        <f>1-D256</f>
        <v>0.63524590163934425</v>
      </c>
      <c r="M256" s="54">
        <f>SUM(F256+H256+J256+K256)</f>
        <v>1</v>
      </c>
    </row>
    <row r="259" spans="1:11" x14ac:dyDescent="0.2">
      <c r="A259" s="55"/>
      <c r="B259" s="53"/>
      <c r="C259" s="53" t="s">
        <v>20</v>
      </c>
      <c r="D259" s="54">
        <f>AVERAGE(D250:D254)</f>
        <v>0.36984922344383042</v>
      </c>
      <c r="E259" s="53"/>
      <c r="F259" s="54">
        <f>AVERAGE(F250:F254)</f>
        <v>0.32193686440319497</v>
      </c>
      <c r="G259" s="53"/>
      <c r="H259" s="54">
        <f>AVERAGE(H250:H254)</f>
        <v>2.007893729431804E-2</v>
      </c>
      <c r="I259" s="53"/>
      <c r="J259" s="54">
        <f>AVERAGE(J250:J254)</f>
        <v>2.7833421746317394E-2</v>
      </c>
      <c r="K259" s="54">
        <f>AVERAGE(K250:K254)</f>
        <v>0.63015077655616958</v>
      </c>
    </row>
    <row r="263" spans="1:11" x14ac:dyDescent="0.2">
      <c r="A263" s="55"/>
      <c r="B263" s="56" t="s">
        <v>34</v>
      </c>
    </row>
    <row r="264" spans="1:11" x14ac:dyDescent="0.2">
      <c r="A264" s="57" t="s">
        <v>29</v>
      </c>
      <c r="B264" s="53">
        <v>519</v>
      </c>
      <c r="C264" s="41"/>
    </row>
    <row r="265" spans="1:11" x14ac:dyDescent="0.2">
      <c r="A265" s="57" t="s">
        <v>30</v>
      </c>
      <c r="B265" s="53">
        <v>308</v>
      </c>
      <c r="D265" s="38"/>
    </row>
    <row r="266" spans="1:11" x14ac:dyDescent="0.2">
      <c r="A266" s="57" t="s">
        <v>31</v>
      </c>
      <c r="B266" s="53">
        <v>238</v>
      </c>
      <c r="C266" s="40"/>
      <c r="D266" s="38"/>
    </row>
    <row r="267" spans="1:11" x14ac:dyDescent="0.2">
      <c r="A267" s="57" t="s">
        <v>32</v>
      </c>
      <c r="B267" s="53">
        <v>506</v>
      </c>
      <c r="C267" s="35"/>
      <c r="D267" s="38"/>
    </row>
    <row r="268" spans="1:11" x14ac:dyDescent="0.2">
      <c r="A268" s="57" t="s">
        <v>33</v>
      </c>
      <c r="B268" s="53">
        <v>259</v>
      </c>
      <c r="D268" s="38"/>
    </row>
    <row r="274" spans="1:13" ht="13.5" thickBot="1" x14ac:dyDescent="0.25"/>
    <row r="275" spans="1:13" ht="13.5" thickBot="1" x14ac:dyDescent="0.25">
      <c r="A275" s="42"/>
      <c r="B275" s="43"/>
      <c r="C275" s="43"/>
      <c r="D275" s="43" t="s">
        <v>45</v>
      </c>
      <c r="E275" s="43"/>
      <c r="F275" s="43"/>
      <c r="G275" s="43"/>
      <c r="H275" s="43"/>
      <c r="I275" s="43"/>
      <c r="J275" s="43"/>
      <c r="K275" s="44"/>
      <c r="L275" s="35"/>
    </row>
    <row r="276" spans="1:13" x14ac:dyDescent="0.2">
      <c r="A276" s="27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3" x14ac:dyDescent="0.2">
      <c r="A277" s="28"/>
      <c r="B277" s="4"/>
      <c r="C277" s="5" t="s">
        <v>1</v>
      </c>
      <c r="D277" s="6" t="s">
        <v>9</v>
      </c>
      <c r="E277" s="5" t="s">
        <v>15</v>
      </c>
      <c r="F277" s="5" t="s">
        <v>9</v>
      </c>
      <c r="G277" s="5" t="s">
        <v>15</v>
      </c>
      <c r="H277" s="5" t="s">
        <v>9</v>
      </c>
      <c r="I277" s="5" t="s">
        <v>15</v>
      </c>
      <c r="J277" s="5" t="s">
        <v>9</v>
      </c>
      <c r="K277" s="6" t="s">
        <v>9</v>
      </c>
    </row>
    <row r="278" spans="1:13" x14ac:dyDescent="0.2">
      <c r="A278" s="29"/>
      <c r="B278" s="6" t="s">
        <v>2</v>
      </c>
      <c r="C278" s="45"/>
      <c r="D278" s="6" t="s">
        <v>0</v>
      </c>
      <c r="E278" s="6" t="s">
        <v>16</v>
      </c>
      <c r="F278" s="6" t="s">
        <v>12</v>
      </c>
      <c r="G278" s="6" t="s">
        <v>17</v>
      </c>
      <c r="H278" s="6" t="s">
        <v>12</v>
      </c>
      <c r="I278" s="6" t="s">
        <v>17</v>
      </c>
      <c r="J278" s="6" t="s">
        <v>10</v>
      </c>
      <c r="K278" s="6" t="s">
        <v>7</v>
      </c>
    </row>
    <row r="279" spans="1:13" x14ac:dyDescent="0.2">
      <c r="A279" s="30" t="s">
        <v>18</v>
      </c>
      <c r="B279" s="6" t="s">
        <v>4</v>
      </c>
      <c r="C279" s="45" t="s">
        <v>3</v>
      </c>
      <c r="D279" s="45" t="s">
        <v>3</v>
      </c>
      <c r="E279" s="6" t="s">
        <v>11</v>
      </c>
      <c r="F279" s="6" t="s">
        <v>11</v>
      </c>
      <c r="G279" s="6" t="s">
        <v>0</v>
      </c>
      <c r="H279" s="6" t="s">
        <v>13</v>
      </c>
      <c r="I279" s="6" t="s">
        <v>10</v>
      </c>
      <c r="J279" s="6" t="s">
        <v>14</v>
      </c>
      <c r="K279" s="45"/>
    </row>
    <row r="280" spans="1:13" x14ac:dyDescent="0.2">
      <c r="A280" s="29"/>
      <c r="B280" s="9"/>
      <c r="C280" s="45" t="s">
        <v>5</v>
      </c>
      <c r="D280" s="45" t="s">
        <v>5</v>
      </c>
      <c r="E280" s="10"/>
      <c r="F280" s="10"/>
      <c r="G280" s="6" t="s">
        <v>19</v>
      </c>
      <c r="H280" s="8"/>
      <c r="I280" s="6" t="s">
        <v>14</v>
      </c>
      <c r="J280" s="45"/>
      <c r="K280" s="45"/>
    </row>
    <row r="281" spans="1:13" x14ac:dyDescent="0.2">
      <c r="A281" s="29"/>
      <c r="B281" s="9"/>
      <c r="C281" s="45" t="s">
        <v>6</v>
      </c>
      <c r="D281" s="45" t="s">
        <v>6</v>
      </c>
      <c r="E281" s="9"/>
      <c r="F281" s="9"/>
      <c r="G281" s="6"/>
      <c r="H281" s="9"/>
      <c r="I281" s="10"/>
      <c r="J281" s="10"/>
      <c r="K281" s="45"/>
    </row>
    <row r="282" spans="1:13" x14ac:dyDescent="0.2">
      <c r="A282" s="27"/>
      <c r="B282" s="2"/>
      <c r="C282" s="46"/>
      <c r="D282" s="13"/>
      <c r="E282" s="2"/>
      <c r="F282" s="2"/>
      <c r="G282" s="13"/>
      <c r="H282" s="13"/>
      <c r="I282" s="46"/>
      <c r="J282" s="46"/>
      <c r="K282" s="13"/>
    </row>
    <row r="283" spans="1:13" x14ac:dyDescent="0.2">
      <c r="A283" s="31"/>
      <c r="B283" s="1"/>
      <c r="C283" s="1"/>
      <c r="D283" s="1"/>
      <c r="E283" s="1"/>
      <c r="F283" s="1"/>
      <c r="G283" s="1"/>
      <c r="H283" s="14"/>
      <c r="I283" s="14"/>
      <c r="J283" s="14"/>
      <c r="K283" s="1"/>
    </row>
    <row r="284" spans="1:13" ht="22.5" x14ac:dyDescent="0.2">
      <c r="A284" s="23" t="s">
        <v>24</v>
      </c>
      <c r="B284" s="47">
        <v>23</v>
      </c>
      <c r="C284" s="48">
        <v>81</v>
      </c>
      <c r="D284" s="49">
        <f>C284/B298</f>
        <v>0.16297786720321933</v>
      </c>
      <c r="E284" s="48">
        <v>57</v>
      </c>
      <c r="F284" s="49">
        <f>E284/B298</f>
        <v>0.11468812877263582</v>
      </c>
      <c r="G284" s="48">
        <v>10</v>
      </c>
      <c r="H284" s="49">
        <f>G284/B298</f>
        <v>2.0120724346076459E-2</v>
      </c>
      <c r="I284" s="50">
        <f>C284-E284-G284</f>
        <v>14</v>
      </c>
      <c r="J284" s="49">
        <f>I284/B298</f>
        <v>2.8169014084507043E-2</v>
      </c>
      <c r="K284" s="51">
        <f>1-D284</f>
        <v>0.83702213279678062</v>
      </c>
      <c r="M284" s="53" t="s">
        <v>28</v>
      </c>
    </row>
    <row r="285" spans="1:13" ht="22.5" x14ac:dyDescent="0.2">
      <c r="A285" s="39" t="s">
        <v>23</v>
      </c>
      <c r="B285" s="47">
        <v>14</v>
      </c>
      <c r="C285" s="48">
        <v>40</v>
      </c>
      <c r="D285" s="49">
        <f>C285/B299</f>
        <v>0.12987012987012986</v>
      </c>
      <c r="E285" s="48">
        <v>31</v>
      </c>
      <c r="F285" s="49">
        <f>E285/B299</f>
        <v>0.10064935064935066</v>
      </c>
      <c r="G285" s="48">
        <v>2</v>
      </c>
      <c r="H285" s="49">
        <f>G285/B299</f>
        <v>6.4935064935064939E-3</v>
      </c>
      <c r="I285" s="50">
        <f t="shared" ref="I285:I288" si="16">C285-E285-G285</f>
        <v>7</v>
      </c>
      <c r="J285" s="49">
        <f>I285/B299</f>
        <v>2.2727272727272728E-2</v>
      </c>
      <c r="K285" s="51">
        <f t="shared" ref="K285:K288" si="17">1-D285</f>
        <v>0.87012987012987009</v>
      </c>
      <c r="M285" s="53" t="s">
        <v>27</v>
      </c>
    </row>
    <row r="286" spans="1:13" ht="33.75" x14ac:dyDescent="0.2">
      <c r="A286" s="36" t="s">
        <v>22</v>
      </c>
      <c r="B286" s="47">
        <v>11</v>
      </c>
      <c r="C286" s="48">
        <v>41</v>
      </c>
      <c r="D286" s="49">
        <f>C286/B300</f>
        <v>0.1729957805907173</v>
      </c>
      <c r="E286" s="48">
        <v>17</v>
      </c>
      <c r="F286" s="49">
        <f>E286/B300</f>
        <v>7.1729957805907171E-2</v>
      </c>
      <c r="G286" s="48">
        <v>4</v>
      </c>
      <c r="H286" s="49">
        <f>G286/B300</f>
        <v>1.6877637130801686E-2</v>
      </c>
      <c r="I286" s="50">
        <f t="shared" si="16"/>
        <v>20</v>
      </c>
      <c r="J286" s="49">
        <f>I286/B300</f>
        <v>8.4388185654008435E-2</v>
      </c>
      <c r="K286" s="51">
        <f t="shared" si="17"/>
        <v>0.8270042194092827</v>
      </c>
      <c r="M286" s="53" t="s">
        <v>21</v>
      </c>
    </row>
    <row r="287" spans="1:13" x14ac:dyDescent="0.2">
      <c r="A287" s="36" t="s">
        <v>25</v>
      </c>
      <c r="B287" s="47">
        <v>23</v>
      </c>
      <c r="C287" s="48">
        <v>99.5</v>
      </c>
      <c r="D287" s="49">
        <f>C287/B301</f>
        <v>0.1966403162055336</v>
      </c>
      <c r="E287" s="48">
        <v>80.5</v>
      </c>
      <c r="F287" s="49">
        <f>E287/B301</f>
        <v>0.15909090909090909</v>
      </c>
      <c r="G287" s="48">
        <v>17</v>
      </c>
      <c r="H287" s="49">
        <f>G287/B301</f>
        <v>3.3596837944664032E-2</v>
      </c>
      <c r="I287" s="50">
        <f t="shared" si="16"/>
        <v>2</v>
      </c>
      <c r="J287" s="49">
        <f>I287/B301</f>
        <v>3.952569169960474E-3</v>
      </c>
      <c r="K287" s="51">
        <f t="shared" si="17"/>
        <v>0.80335968379446643</v>
      </c>
      <c r="M287" s="53" t="s">
        <v>43</v>
      </c>
    </row>
    <row r="288" spans="1:13" ht="22.5" x14ac:dyDescent="0.2">
      <c r="A288" s="37" t="s">
        <v>26</v>
      </c>
      <c r="B288" s="47">
        <v>12</v>
      </c>
      <c r="C288" s="48">
        <v>39</v>
      </c>
      <c r="D288" s="49">
        <f>C288/B302</f>
        <v>0.15</v>
      </c>
      <c r="E288" s="48">
        <v>26.5</v>
      </c>
      <c r="F288" s="49">
        <f>E288/B302</f>
        <v>0.10192307692307692</v>
      </c>
      <c r="G288" s="48">
        <v>7</v>
      </c>
      <c r="H288" s="49">
        <f>G288/B302</f>
        <v>2.6923076923076925E-2</v>
      </c>
      <c r="I288" s="48">
        <f t="shared" si="16"/>
        <v>5.5</v>
      </c>
      <c r="J288" s="49">
        <f>I288/B302</f>
        <v>2.1153846153846155E-2</v>
      </c>
      <c r="K288" s="51">
        <f t="shared" si="17"/>
        <v>0.85</v>
      </c>
      <c r="M288" s="53" t="s">
        <v>43</v>
      </c>
    </row>
    <row r="289" spans="1:13" ht="13.5" thickBot="1" x14ac:dyDescent="0.25">
      <c r="A289" s="32"/>
      <c r="B289" s="3"/>
      <c r="C289" s="3"/>
      <c r="D289" s="3"/>
      <c r="E289" s="3"/>
      <c r="F289" s="3"/>
      <c r="G289" s="3"/>
      <c r="H289" s="3"/>
      <c r="I289" s="3"/>
      <c r="J289" s="24"/>
      <c r="K289" s="25"/>
      <c r="M289" s="53"/>
    </row>
    <row r="290" spans="1:13" ht="13.5" thickTop="1" x14ac:dyDescent="0.2">
      <c r="A290" s="33" t="s">
        <v>8</v>
      </c>
      <c r="B290" s="17">
        <f>SUM(B284:B288)</f>
        <v>83</v>
      </c>
      <c r="C290" s="22">
        <f>SUM(C284:C288)</f>
        <v>300.5</v>
      </c>
      <c r="D290" s="18">
        <f>C290/(B298+B299+B300+B301+B302)</f>
        <v>0.16620575221238937</v>
      </c>
      <c r="E290" s="20">
        <f>SUM(E284:E288)</f>
        <v>212</v>
      </c>
      <c r="F290" s="18">
        <f>E290/(B298+B299+B300+B301+B302)</f>
        <v>0.11725663716814159</v>
      </c>
      <c r="G290" s="20">
        <f>SUM(G284:G288)</f>
        <v>40</v>
      </c>
      <c r="H290" s="18">
        <f>G290/(B298+B299+B300+B301+B302)</f>
        <v>2.2123893805309734E-2</v>
      </c>
      <c r="I290" s="20">
        <f>SUM(I284:I288)</f>
        <v>48.5</v>
      </c>
      <c r="J290" s="18">
        <f>I290/(B298+B299+B300+B301+B302)</f>
        <v>2.6825221238938053E-2</v>
      </c>
      <c r="K290" s="18">
        <f>1-D290</f>
        <v>0.83379424778761058</v>
      </c>
      <c r="M290" s="54">
        <f>SUM(F290+H290+J290+K290)</f>
        <v>1</v>
      </c>
    </row>
    <row r="291" spans="1:13" x14ac:dyDescent="0.2">
      <c r="M291" s="53"/>
    </row>
    <row r="293" spans="1:13" x14ac:dyDescent="0.2">
      <c r="C293" s="53" t="s">
        <v>20</v>
      </c>
      <c r="D293" s="54">
        <f>AVERAGE(D284:D288)</f>
        <v>0.16249681877392003</v>
      </c>
      <c r="E293" s="53"/>
      <c r="F293" s="54">
        <f>AVERAGE(F284:F288)</f>
        <v>0.10961628464837592</v>
      </c>
      <c r="G293" s="53"/>
      <c r="H293" s="54">
        <f>AVERAGE(H284:H288)</f>
        <v>2.0802356567625118E-2</v>
      </c>
      <c r="I293" s="53"/>
      <c r="J293" s="54">
        <f>AVERAGE(J284:J288)</f>
        <v>3.2078177557918967E-2</v>
      </c>
      <c r="K293" s="54">
        <f>AVERAGE(K284:K288)</f>
        <v>0.83750318122607992</v>
      </c>
    </row>
    <row r="294" spans="1:13" x14ac:dyDescent="0.2">
      <c r="C294" s="53"/>
      <c r="D294" s="53"/>
      <c r="E294" s="53"/>
      <c r="F294" s="53"/>
      <c r="G294" s="53"/>
      <c r="H294" s="53"/>
      <c r="I294" s="53"/>
      <c r="J294" s="53"/>
      <c r="K294" s="53"/>
    </row>
    <row r="297" spans="1:13" x14ac:dyDescent="0.2">
      <c r="A297" s="55"/>
      <c r="B297" s="56" t="s">
        <v>34</v>
      </c>
    </row>
    <row r="298" spans="1:13" x14ac:dyDescent="0.2">
      <c r="A298" s="57" t="s">
        <v>29</v>
      </c>
      <c r="B298" s="53">
        <v>497</v>
      </c>
      <c r="C298" s="41"/>
    </row>
    <row r="299" spans="1:13" x14ac:dyDescent="0.2">
      <c r="A299" s="57" t="s">
        <v>30</v>
      </c>
      <c r="B299" s="53">
        <v>308</v>
      </c>
      <c r="D299" s="38"/>
    </row>
    <row r="300" spans="1:13" x14ac:dyDescent="0.2">
      <c r="A300" s="57" t="s">
        <v>31</v>
      </c>
      <c r="B300" s="53">
        <v>237</v>
      </c>
      <c r="C300" s="40"/>
      <c r="D300" s="38"/>
    </row>
    <row r="301" spans="1:13" x14ac:dyDescent="0.2">
      <c r="A301" s="57" t="s">
        <v>32</v>
      </c>
      <c r="B301" s="53">
        <v>506</v>
      </c>
      <c r="C301" s="35"/>
      <c r="D301" s="38"/>
    </row>
    <row r="302" spans="1:13" x14ac:dyDescent="0.2">
      <c r="A302" s="57" t="s">
        <v>33</v>
      </c>
      <c r="B302" s="53">
        <v>260</v>
      </c>
      <c r="D302" s="38"/>
    </row>
    <row r="308" spans="1:13" ht="13.5" thickBot="1" x14ac:dyDescent="0.25"/>
    <row r="309" spans="1:13" ht="13.5" thickBot="1" x14ac:dyDescent="0.25">
      <c r="A309" s="42"/>
      <c r="B309" s="43"/>
      <c r="C309" s="43"/>
      <c r="D309" s="43" t="s">
        <v>46</v>
      </c>
      <c r="E309" s="43"/>
      <c r="F309" s="43"/>
      <c r="G309" s="43"/>
      <c r="H309" s="43"/>
      <c r="I309" s="43"/>
      <c r="J309" s="43"/>
      <c r="K309" s="44"/>
      <c r="L309" s="35"/>
    </row>
    <row r="310" spans="1:13" x14ac:dyDescent="0.2">
      <c r="A310" s="27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3" x14ac:dyDescent="0.2">
      <c r="A311" s="28"/>
      <c r="B311" s="4"/>
      <c r="C311" s="5" t="s">
        <v>1</v>
      </c>
      <c r="D311" s="6" t="s">
        <v>9</v>
      </c>
      <c r="E311" s="5" t="s">
        <v>15</v>
      </c>
      <c r="F311" s="5" t="s">
        <v>9</v>
      </c>
      <c r="G311" s="5" t="s">
        <v>15</v>
      </c>
      <c r="H311" s="5" t="s">
        <v>9</v>
      </c>
      <c r="I311" s="5" t="s">
        <v>15</v>
      </c>
      <c r="J311" s="5" t="s">
        <v>9</v>
      </c>
      <c r="K311" s="6" t="s">
        <v>9</v>
      </c>
    </row>
    <row r="312" spans="1:13" x14ac:dyDescent="0.2">
      <c r="A312" s="29"/>
      <c r="B312" s="6" t="s">
        <v>2</v>
      </c>
      <c r="C312" s="45"/>
      <c r="D312" s="6" t="s">
        <v>0</v>
      </c>
      <c r="E312" s="6" t="s">
        <v>16</v>
      </c>
      <c r="F312" s="6" t="s">
        <v>12</v>
      </c>
      <c r="G312" s="6" t="s">
        <v>17</v>
      </c>
      <c r="H312" s="6" t="s">
        <v>12</v>
      </c>
      <c r="I312" s="6" t="s">
        <v>17</v>
      </c>
      <c r="J312" s="6" t="s">
        <v>10</v>
      </c>
      <c r="K312" s="6" t="s">
        <v>7</v>
      </c>
    </row>
    <row r="313" spans="1:13" x14ac:dyDescent="0.2">
      <c r="A313" s="30" t="s">
        <v>18</v>
      </c>
      <c r="B313" s="6" t="s">
        <v>4</v>
      </c>
      <c r="C313" s="45" t="s">
        <v>3</v>
      </c>
      <c r="D313" s="45" t="s">
        <v>3</v>
      </c>
      <c r="E313" s="6" t="s">
        <v>11</v>
      </c>
      <c r="F313" s="6" t="s">
        <v>11</v>
      </c>
      <c r="G313" s="6" t="s">
        <v>0</v>
      </c>
      <c r="H313" s="6" t="s">
        <v>13</v>
      </c>
      <c r="I313" s="6" t="s">
        <v>10</v>
      </c>
      <c r="J313" s="6" t="s">
        <v>14</v>
      </c>
      <c r="K313" s="45"/>
    </row>
    <row r="314" spans="1:13" x14ac:dyDescent="0.2">
      <c r="A314" s="29"/>
      <c r="B314" s="9"/>
      <c r="C314" s="45" t="s">
        <v>5</v>
      </c>
      <c r="D314" s="45" t="s">
        <v>5</v>
      </c>
      <c r="E314" s="10"/>
      <c r="F314" s="10"/>
      <c r="G314" s="6" t="s">
        <v>19</v>
      </c>
      <c r="H314" s="8"/>
      <c r="I314" s="6" t="s">
        <v>14</v>
      </c>
      <c r="J314" s="45"/>
      <c r="K314" s="45"/>
    </row>
    <row r="315" spans="1:13" x14ac:dyDescent="0.2">
      <c r="A315" s="29"/>
      <c r="B315" s="9"/>
      <c r="C315" s="45" t="s">
        <v>6</v>
      </c>
      <c r="D315" s="45" t="s">
        <v>6</v>
      </c>
      <c r="E315" s="9"/>
      <c r="F315" s="9"/>
      <c r="G315" s="6"/>
      <c r="H315" s="9"/>
      <c r="I315" s="10"/>
      <c r="J315" s="10"/>
      <c r="K315" s="45"/>
    </row>
    <row r="316" spans="1:13" x14ac:dyDescent="0.2">
      <c r="A316" s="27"/>
      <c r="B316" s="2"/>
      <c r="C316" s="46"/>
      <c r="D316" s="13"/>
      <c r="E316" s="2"/>
      <c r="F316" s="2"/>
      <c r="G316" s="13"/>
      <c r="H316" s="13"/>
      <c r="I316" s="46"/>
      <c r="J316" s="46"/>
      <c r="K316" s="13"/>
    </row>
    <row r="317" spans="1:13" x14ac:dyDescent="0.2">
      <c r="A317" s="31"/>
      <c r="B317" s="1"/>
      <c r="C317" s="1"/>
      <c r="D317" s="1"/>
      <c r="E317" s="1"/>
      <c r="F317" s="1"/>
      <c r="G317" s="1"/>
      <c r="H317" s="14"/>
      <c r="I317" s="14"/>
      <c r="J317" s="14"/>
      <c r="K317" s="1"/>
    </row>
    <row r="318" spans="1:13" ht="22.5" x14ac:dyDescent="0.2">
      <c r="A318" s="23" t="s">
        <v>24</v>
      </c>
      <c r="B318" s="47">
        <v>23</v>
      </c>
      <c r="C318" s="48">
        <v>52</v>
      </c>
      <c r="D318" s="49">
        <f>C318/B332</f>
        <v>0.10947368421052632</v>
      </c>
      <c r="E318" s="48">
        <v>24.5</v>
      </c>
      <c r="F318" s="49">
        <f>E318/B332</f>
        <v>5.1578947368421051E-2</v>
      </c>
      <c r="G318" s="48">
        <v>16</v>
      </c>
      <c r="H318" s="49">
        <f>G318/B332</f>
        <v>3.3684210526315789E-2</v>
      </c>
      <c r="I318" s="50">
        <f>C318-E318-G318</f>
        <v>11.5</v>
      </c>
      <c r="J318" s="49">
        <f>I318/B332</f>
        <v>2.4210526315789474E-2</v>
      </c>
      <c r="K318" s="51">
        <f>1-D318</f>
        <v>0.89052631578947372</v>
      </c>
      <c r="M318" s="53" t="s">
        <v>28</v>
      </c>
    </row>
    <row r="319" spans="1:13" ht="22.5" x14ac:dyDescent="0.2">
      <c r="A319" s="39" t="s">
        <v>23</v>
      </c>
      <c r="B319" s="47">
        <v>14</v>
      </c>
      <c r="C319" s="48">
        <v>42.5</v>
      </c>
      <c r="D319" s="49">
        <f>C319/B333</f>
        <v>0.14455782312925169</v>
      </c>
      <c r="E319" s="48">
        <v>35.5</v>
      </c>
      <c r="F319" s="49">
        <f>E319/B333</f>
        <v>0.12074829931972789</v>
      </c>
      <c r="G319" s="48">
        <v>0</v>
      </c>
      <c r="H319" s="49">
        <f>G319/B333</f>
        <v>0</v>
      </c>
      <c r="I319" s="50">
        <f t="shared" ref="I319:I322" si="18">C319-E319-G319</f>
        <v>7</v>
      </c>
      <c r="J319" s="49">
        <f>I319/B333</f>
        <v>2.3809523809523808E-2</v>
      </c>
      <c r="K319" s="51">
        <f t="shared" ref="K319:K322" si="19">1-D319</f>
        <v>0.85544217687074831</v>
      </c>
      <c r="M319" s="53" t="s">
        <v>27</v>
      </c>
    </row>
    <row r="320" spans="1:13" ht="33.75" x14ac:dyDescent="0.2">
      <c r="A320" s="36" t="s">
        <v>22</v>
      </c>
      <c r="B320" s="47">
        <v>11</v>
      </c>
      <c r="C320" s="48">
        <v>51.5</v>
      </c>
      <c r="D320" s="49">
        <f>C320/B334</f>
        <v>0.22687224669603523</v>
      </c>
      <c r="E320" s="48">
        <v>25.5</v>
      </c>
      <c r="F320" s="49">
        <f>E320/B334</f>
        <v>0.11233480176211454</v>
      </c>
      <c r="G320" s="48">
        <v>10</v>
      </c>
      <c r="H320" s="49">
        <f>G320/B334</f>
        <v>4.405286343612335E-2</v>
      </c>
      <c r="I320" s="50">
        <f t="shared" si="18"/>
        <v>16</v>
      </c>
      <c r="J320" s="49">
        <f>I320/B334</f>
        <v>7.0484581497797363E-2</v>
      </c>
      <c r="K320" s="51">
        <f t="shared" si="19"/>
        <v>0.77312775330396477</v>
      </c>
      <c r="M320" s="53" t="s">
        <v>21</v>
      </c>
    </row>
    <row r="321" spans="1:13" x14ac:dyDescent="0.2">
      <c r="A321" s="36" t="s">
        <v>25</v>
      </c>
      <c r="B321" s="47">
        <v>23</v>
      </c>
      <c r="C321" s="48">
        <v>102.5</v>
      </c>
      <c r="D321" s="49">
        <f>C321/B335</f>
        <v>0.21221532091097309</v>
      </c>
      <c r="E321" s="48">
        <v>76.5</v>
      </c>
      <c r="F321" s="49">
        <f>E321/B335</f>
        <v>0.15838509316770186</v>
      </c>
      <c r="G321" s="48">
        <v>8</v>
      </c>
      <c r="H321" s="49">
        <f>G321/B335</f>
        <v>1.6563146997929608E-2</v>
      </c>
      <c r="I321" s="50">
        <f t="shared" si="18"/>
        <v>18</v>
      </c>
      <c r="J321" s="49">
        <f>I321/B335</f>
        <v>3.7267080745341616E-2</v>
      </c>
      <c r="K321" s="51">
        <f t="shared" si="19"/>
        <v>0.78778467908902694</v>
      </c>
      <c r="M321" s="53" t="s">
        <v>43</v>
      </c>
    </row>
    <row r="322" spans="1:13" ht="22.5" x14ac:dyDescent="0.2">
      <c r="A322" s="37" t="s">
        <v>26</v>
      </c>
      <c r="B322" s="47">
        <v>12</v>
      </c>
      <c r="C322" s="48">
        <v>31.5</v>
      </c>
      <c r="D322" s="49">
        <f>C322/B336</f>
        <v>0.12701612903225806</v>
      </c>
      <c r="E322" s="48">
        <v>21</v>
      </c>
      <c r="F322" s="49">
        <f>E322/B336</f>
        <v>8.4677419354838704E-2</v>
      </c>
      <c r="G322" s="48">
        <v>3</v>
      </c>
      <c r="H322" s="49">
        <f>G322/B336</f>
        <v>1.2096774193548387E-2</v>
      </c>
      <c r="I322" s="48">
        <f t="shared" si="18"/>
        <v>7.5</v>
      </c>
      <c r="J322" s="49">
        <f>I322/B336</f>
        <v>3.0241935483870969E-2</v>
      </c>
      <c r="K322" s="51">
        <f t="shared" si="19"/>
        <v>0.87298387096774199</v>
      </c>
      <c r="M322" s="53" t="s">
        <v>43</v>
      </c>
    </row>
    <row r="323" spans="1:13" ht="13.5" thickBot="1" x14ac:dyDescent="0.25">
      <c r="A323" s="32"/>
      <c r="B323" s="3"/>
      <c r="C323" s="3"/>
      <c r="D323" s="3"/>
      <c r="E323" s="3"/>
      <c r="F323" s="3"/>
      <c r="G323" s="3"/>
      <c r="H323" s="3"/>
      <c r="I323" s="3"/>
      <c r="J323" s="24"/>
      <c r="K323" s="25"/>
      <c r="M323" s="53"/>
    </row>
    <row r="324" spans="1:13" ht="13.5" thickTop="1" x14ac:dyDescent="0.2">
      <c r="A324" s="33" t="s">
        <v>8</v>
      </c>
      <c r="B324" s="17">
        <f>SUM(B318:B322)</f>
        <v>83</v>
      </c>
      <c r="C324" s="22">
        <f>SUM(C318:C322)</f>
        <v>280</v>
      </c>
      <c r="D324" s="18">
        <f>C324/(B332+B333+B334+B335+B336)</f>
        <v>0.16213086276780544</v>
      </c>
      <c r="E324" s="20">
        <f>SUM(E318:E322)</f>
        <v>183</v>
      </c>
      <c r="F324" s="18">
        <f>E324/(B332+B333+B334+B335+B336)</f>
        <v>0.10596409959467284</v>
      </c>
      <c r="G324" s="20">
        <f>SUM(G318:G322)</f>
        <v>37</v>
      </c>
      <c r="H324" s="18">
        <f>G324/(B332+B333+B334+B335+B336)</f>
        <v>2.1424435437174292E-2</v>
      </c>
      <c r="I324" s="20">
        <f>SUM(I318:I322)</f>
        <v>60</v>
      </c>
      <c r="J324" s="18">
        <f>I324/(B332+B333+B334+B335+B336)</f>
        <v>3.4742327735958312E-2</v>
      </c>
      <c r="K324" s="18">
        <f>1-D324</f>
        <v>0.83786913723219458</v>
      </c>
      <c r="M324" s="54">
        <f>SUM(F324+H324+J324+K324)</f>
        <v>1</v>
      </c>
    </row>
    <row r="327" spans="1:13" x14ac:dyDescent="0.2">
      <c r="C327" s="53" t="s">
        <v>20</v>
      </c>
      <c r="D327" s="54">
        <f>AVERAGE(D318:D322)</f>
        <v>0.16402704079580888</v>
      </c>
      <c r="E327" s="53"/>
      <c r="F327" s="54">
        <f>AVERAGE(F318:F322)</f>
        <v>0.10554491219456082</v>
      </c>
      <c r="G327" s="53"/>
      <c r="H327" s="54">
        <f>AVERAGE(H318:H322)</f>
        <v>2.1279399030783429E-2</v>
      </c>
      <c r="I327" s="53"/>
      <c r="J327" s="54">
        <f>AVERAGE(J318:J322)</f>
        <v>3.7202729570464652E-2</v>
      </c>
      <c r="K327" s="54">
        <f>AVERAGE(K318:K322)</f>
        <v>0.83597295920419123</v>
      </c>
    </row>
    <row r="331" spans="1:13" x14ac:dyDescent="0.2">
      <c r="A331" s="55"/>
      <c r="B331" s="56" t="s">
        <v>34</v>
      </c>
    </row>
    <row r="332" spans="1:13" x14ac:dyDescent="0.2">
      <c r="A332" s="57" t="s">
        <v>29</v>
      </c>
      <c r="B332" s="53">
        <v>475</v>
      </c>
      <c r="C332" s="41"/>
    </row>
    <row r="333" spans="1:13" x14ac:dyDescent="0.2">
      <c r="A333" s="57" t="s">
        <v>30</v>
      </c>
      <c r="B333" s="53">
        <v>294</v>
      </c>
      <c r="D333" s="38"/>
    </row>
    <row r="334" spans="1:13" x14ac:dyDescent="0.2">
      <c r="A334" s="57" t="s">
        <v>31</v>
      </c>
      <c r="B334" s="53">
        <v>227</v>
      </c>
      <c r="C334" s="40"/>
      <c r="D334" s="38"/>
    </row>
    <row r="335" spans="1:13" x14ac:dyDescent="0.2">
      <c r="A335" s="57" t="s">
        <v>32</v>
      </c>
      <c r="B335" s="53">
        <v>483</v>
      </c>
      <c r="C335" s="35"/>
      <c r="D335" s="38"/>
    </row>
    <row r="336" spans="1:13" x14ac:dyDescent="0.2">
      <c r="A336" s="57" t="s">
        <v>33</v>
      </c>
      <c r="B336" s="53">
        <v>248</v>
      </c>
      <c r="D336" s="38"/>
    </row>
    <row r="342" spans="1:13" ht="13.5" thickBot="1" x14ac:dyDescent="0.25"/>
    <row r="343" spans="1:13" ht="13.5" thickBot="1" x14ac:dyDescent="0.25">
      <c r="A343" s="42"/>
      <c r="B343" s="43"/>
      <c r="C343" s="43"/>
      <c r="D343" s="43" t="s">
        <v>47</v>
      </c>
      <c r="E343" s="43"/>
      <c r="F343" s="43"/>
      <c r="G343" s="43"/>
      <c r="H343" s="43"/>
      <c r="I343" s="43"/>
      <c r="J343" s="43"/>
      <c r="K343" s="44"/>
      <c r="L343" s="35"/>
    </row>
    <row r="344" spans="1:13" x14ac:dyDescent="0.2">
      <c r="A344" s="27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3" x14ac:dyDescent="0.2">
      <c r="A345" s="28"/>
      <c r="B345" s="4"/>
      <c r="C345" s="5" t="s">
        <v>1</v>
      </c>
      <c r="D345" s="6" t="s">
        <v>9</v>
      </c>
      <c r="E345" s="5" t="s">
        <v>15</v>
      </c>
      <c r="F345" s="5" t="s">
        <v>9</v>
      </c>
      <c r="G345" s="5" t="s">
        <v>15</v>
      </c>
      <c r="H345" s="5" t="s">
        <v>9</v>
      </c>
      <c r="I345" s="5" t="s">
        <v>15</v>
      </c>
      <c r="J345" s="5" t="s">
        <v>9</v>
      </c>
      <c r="K345" s="6" t="s">
        <v>9</v>
      </c>
    </row>
    <row r="346" spans="1:13" x14ac:dyDescent="0.2">
      <c r="A346" s="29"/>
      <c r="B346" s="6" t="s">
        <v>2</v>
      </c>
      <c r="C346" s="45"/>
      <c r="D346" s="6" t="s">
        <v>0</v>
      </c>
      <c r="E346" s="6" t="s">
        <v>16</v>
      </c>
      <c r="F346" s="6" t="s">
        <v>12</v>
      </c>
      <c r="G346" s="6" t="s">
        <v>17</v>
      </c>
      <c r="H346" s="6" t="s">
        <v>12</v>
      </c>
      <c r="I346" s="6" t="s">
        <v>17</v>
      </c>
      <c r="J346" s="6" t="s">
        <v>10</v>
      </c>
      <c r="K346" s="6" t="s">
        <v>7</v>
      </c>
    </row>
    <row r="347" spans="1:13" x14ac:dyDescent="0.2">
      <c r="A347" s="30" t="s">
        <v>18</v>
      </c>
      <c r="B347" s="6" t="s">
        <v>4</v>
      </c>
      <c r="C347" s="45" t="s">
        <v>3</v>
      </c>
      <c r="D347" s="45" t="s">
        <v>3</v>
      </c>
      <c r="E347" s="6" t="s">
        <v>11</v>
      </c>
      <c r="F347" s="6" t="s">
        <v>11</v>
      </c>
      <c r="G347" s="6" t="s">
        <v>0</v>
      </c>
      <c r="H347" s="6" t="s">
        <v>13</v>
      </c>
      <c r="I347" s="6" t="s">
        <v>10</v>
      </c>
      <c r="J347" s="6" t="s">
        <v>14</v>
      </c>
      <c r="K347" s="45"/>
    </row>
    <row r="348" spans="1:13" x14ac:dyDescent="0.2">
      <c r="A348" s="29"/>
      <c r="B348" s="9"/>
      <c r="C348" s="45" t="s">
        <v>5</v>
      </c>
      <c r="D348" s="45" t="s">
        <v>5</v>
      </c>
      <c r="E348" s="10"/>
      <c r="F348" s="10"/>
      <c r="G348" s="6" t="s">
        <v>19</v>
      </c>
      <c r="H348" s="8"/>
      <c r="I348" s="6" t="s">
        <v>14</v>
      </c>
      <c r="J348" s="45"/>
      <c r="K348" s="45"/>
    </row>
    <row r="349" spans="1:13" x14ac:dyDescent="0.2">
      <c r="A349" s="29"/>
      <c r="B349" s="9"/>
      <c r="C349" s="45" t="s">
        <v>6</v>
      </c>
      <c r="D349" s="45" t="s">
        <v>6</v>
      </c>
      <c r="E349" s="9"/>
      <c r="F349" s="9"/>
      <c r="G349" s="6"/>
      <c r="H349" s="9"/>
      <c r="I349" s="10"/>
      <c r="J349" s="10"/>
      <c r="K349" s="45"/>
    </row>
    <row r="350" spans="1:13" x14ac:dyDescent="0.2">
      <c r="A350" s="27"/>
      <c r="B350" s="2"/>
      <c r="C350" s="46"/>
      <c r="D350" s="13"/>
      <c r="E350" s="2"/>
      <c r="F350" s="2"/>
      <c r="G350" s="13"/>
      <c r="H350" s="13"/>
      <c r="I350" s="46"/>
      <c r="J350" s="46"/>
      <c r="K350" s="13"/>
    </row>
    <row r="351" spans="1:13" x14ac:dyDescent="0.2">
      <c r="A351" s="31"/>
      <c r="B351" s="1"/>
      <c r="C351" s="1"/>
      <c r="D351" s="1"/>
      <c r="E351" s="1"/>
      <c r="F351" s="1"/>
      <c r="G351" s="1"/>
      <c r="H351" s="14"/>
      <c r="I351" s="14"/>
      <c r="J351" s="14"/>
      <c r="K351" s="1"/>
    </row>
    <row r="352" spans="1:13" ht="22.5" x14ac:dyDescent="0.2">
      <c r="A352" s="23" t="s">
        <v>24</v>
      </c>
      <c r="B352" s="47">
        <v>24</v>
      </c>
      <c r="C352" s="48">
        <v>45.5</v>
      </c>
      <c r="D352" s="49">
        <f>C352/B366</f>
        <v>9.420289855072464E-2</v>
      </c>
      <c r="E352" s="48">
        <v>24</v>
      </c>
      <c r="F352" s="49">
        <f>E352/B366</f>
        <v>4.9689440993788817E-2</v>
      </c>
      <c r="G352" s="48">
        <v>10</v>
      </c>
      <c r="H352" s="49">
        <f>G352/B366</f>
        <v>2.0703933747412008E-2</v>
      </c>
      <c r="I352" s="50">
        <f>C352-E352-G352</f>
        <v>11.5</v>
      </c>
      <c r="J352" s="49">
        <f>I352/B366</f>
        <v>2.3809523809523808E-2</v>
      </c>
      <c r="K352" s="51">
        <f>1-D352</f>
        <v>0.90579710144927539</v>
      </c>
      <c r="M352" s="53" t="s">
        <v>28</v>
      </c>
    </row>
    <row r="353" spans="1:13" ht="22.5" x14ac:dyDescent="0.2">
      <c r="A353" s="39" t="s">
        <v>23</v>
      </c>
      <c r="B353" s="47">
        <v>14</v>
      </c>
      <c r="C353" s="48">
        <v>30</v>
      </c>
      <c r="D353" s="49">
        <f>C353/B367</f>
        <v>0.10204081632653061</v>
      </c>
      <c r="E353" s="48">
        <v>16.5</v>
      </c>
      <c r="F353" s="49">
        <f>E353/B367</f>
        <v>5.6122448979591837E-2</v>
      </c>
      <c r="G353" s="48">
        <v>8</v>
      </c>
      <c r="H353" s="49">
        <f>G353/B367</f>
        <v>2.7210884353741496E-2</v>
      </c>
      <c r="I353" s="50">
        <f t="shared" ref="I353:I356" si="20">C353-E353-G353</f>
        <v>5.5</v>
      </c>
      <c r="J353" s="49">
        <f>I353/B367</f>
        <v>1.8707482993197279E-2</v>
      </c>
      <c r="K353" s="51">
        <f t="shared" ref="K353:K356" si="21">1-D353</f>
        <v>0.89795918367346939</v>
      </c>
      <c r="M353" s="53" t="s">
        <v>27</v>
      </c>
    </row>
    <row r="354" spans="1:13" ht="33.75" x14ac:dyDescent="0.2">
      <c r="A354" s="36" t="s">
        <v>22</v>
      </c>
      <c r="B354" s="47">
        <v>11</v>
      </c>
      <c r="C354" s="48">
        <v>33.5</v>
      </c>
      <c r="D354" s="49">
        <f>C354/B368</f>
        <v>0.14757709251101322</v>
      </c>
      <c r="E354" s="48">
        <v>22.5</v>
      </c>
      <c r="F354" s="49">
        <f>E354/B368</f>
        <v>9.9118942731277526E-2</v>
      </c>
      <c r="G354" s="48">
        <v>0</v>
      </c>
      <c r="H354" s="49">
        <f>G354/B368</f>
        <v>0</v>
      </c>
      <c r="I354" s="50">
        <f t="shared" si="20"/>
        <v>11</v>
      </c>
      <c r="J354" s="49">
        <f>I354/B368</f>
        <v>4.8458149779735685E-2</v>
      </c>
      <c r="K354" s="51">
        <f t="shared" si="21"/>
        <v>0.85242290748898675</v>
      </c>
      <c r="M354" s="53" t="s">
        <v>21</v>
      </c>
    </row>
    <row r="355" spans="1:13" x14ac:dyDescent="0.2">
      <c r="A355" s="36" t="s">
        <v>25</v>
      </c>
      <c r="B355" s="47">
        <v>22</v>
      </c>
      <c r="C355" s="48">
        <v>68.5</v>
      </c>
      <c r="D355" s="49">
        <f>C355/B369</f>
        <v>0.14826839826839827</v>
      </c>
      <c r="E355" s="48">
        <v>40.5</v>
      </c>
      <c r="F355" s="49">
        <f>E355/B369</f>
        <v>8.7662337662337664E-2</v>
      </c>
      <c r="G355" s="48">
        <v>13</v>
      </c>
      <c r="H355" s="49">
        <f>G355/B369</f>
        <v>2.813852813852814E-2</v>
      </c>
      <c r="I355" s="50">
        <f t="shared" si="20"/>
        <v>15</v>
      </c>
      <c r="J355" s="49">
        <f>I355/B369</f>
        <v>3.2467532467532464E-2</v>
      </c>
      <c r="K355" s="51">
        <f t="shared" si="21"/>
        <v>0.85173160173160167</v>
      </c>
      <c r="M355" s="53" t="s">
        <v>43</v>
      </c>
    </row>
    <row r="356" spans="1:13" ht="22.5" x14ac:dyDescent="0.2">
      <c r="A356" s="37" t="s">
        <v>26</v>
      </c>
      <c r="B356" s="47">
        <v>12</v>
      </c>
      <c r="C356" s="48">
        <v>19.5</v>
      </c>
      <c r="D356" s="49">
        <f>C356/B370</f>
        <v>7.8947368421052627E-2</v>
      </c>
      <c r="E356" s="48">
        <v>10.5</v>
      </c>
      <c r="F356" s="49">
        <f>E356/B370</f>
        <v>4.2510121457489877E-2</v>
      </c>
      <c r="G356" s="48">
        <v>5</v>
      </c>
      <c r="H356" s="49">
        <f>G356/B370</f>
        <v>2.0242914979757085E-2</v>
      </c>
      <c r="I356" s="48">
        <f t="shared" si="20"/>
        <v>4</v>
      </c>
      <c r="J356" s="49">
        <f>I356/B370</f>
        <v>1.6194331983805668E-2</v>
      </c>
      <c r="K356" s="51">
        <f t="shared" si="21"/>
        <v>0.92105263157894735</v>
      </c>
      <c r="M356" s="53" t="s">
        <v>43</v>
      </c>
    </row>
    <row r="357" spans="1:13" ht="13.5" thickBot="1" x14ac:dyDescent="0.25">
      <c r="A357" s="32"/>
      <c r="B357" s="3"/>
      <c r="C357" s="3"/>
      <c r="D357" s="3"/>
      <c r="E357" s="3"/>
      <c r="F357" s="3"/>
      <c r="G357" s="3"/>
      <c r="H357" s="3"/>
      <c r="I357" s="3"/>
      <c r="J357" s="24"/>
      <c r="K357" s="25"/>
      <c r="M357" s="53"/>
    </row>
    <row r="358" spans="1:13" ht="13.5" thickTop="1" x14ac:dyDescent="0.2">
      <c r="A358" s="33" t="s">
        <v>8</v>
      </c>
      <c r="B358" s="17">
        <f>SUM(B352:B356)</f>
        <v>83</v>
      </c>
      <c r="C358" s="22">
        <f>SUM(C352:C356)</f>
        <v>197</v>
      </c>
      <c r="D358" s="18">
        <f>C358/(B366+B367+B368+B369+B370)</f>
        <v>0.11500291885580852</v>
      </c>
      <c r="E358" s="20">
        <f>SUM(E352:E356)</f>
        <v>114</v>
      </c>
      <c r="F358" s="18">
        <f>E358/(B366+B367+B368+B369+B370)</f>
        <v>6.6549912434325745E-2</v>
      </c>
      <c r="G358" s="20">
        <f>SUM(G352:G356)</f>
        <v>36</v>
      </c>
      <c r="H358" s="18">
        <f>G358/(B366+B367+B368+B369+B370)</f>
        <v>2.1015761821366025E-2</v>
      </c>
      <c r="I358" s="20">
        <f>SUM(I352:I356)</f>
        <v>47</v>
      </c>
      <c r="J358" s="18">
        <f>I358/(B366+B367+B368+B369+B370)</f>
        <v>2.7437244600116754E-2</v>
      </c>
      <c r="K358" s="18">
        <f>1-D358</f>
        <v>0.88499708114419151</v>
      </c>
      <c r="M358" s="54">
        <f>SUM(F358+H358+J358+K358)</f>
        <v>1</v>
      </c>
    </row>
    <row r="359" spans="1:13" x14ac:dyDescent="0.2">
      <c r="M359" s="53"/>
    </row>
    <row r="361" spans="1:13" x14ac:dyDescent="0.2">
      <c r="C361" s="53" t="s">
        <v>20</v>
      </c>
      <c r="D361" s="54">
        <f>AVERAGE(D352:D356)</f>
        <v>0.11420731481554387</v>
      </c>
      <c r="E361" s="53"/>
      <c r="F361" s="54">
        <f>AVERAGE(F352:F356)</f>
        <v>6.7020658364897151E-2</v>
      </c>
      <c r="G361" s="53"/>
      <c r="H361" s="54">
        <f>AVERAGE(H352:H356)</f>
        <v>1.9259252243887744E-2</v>
      </c>
      <c r="I361" s="53"/>
      <c r="J361" s="54">
        <f>AVERAGE(J352:J356)</f>
        <v>2.7927404206758981E-2</v>
      </c>
      <c r="K361" s="54">
        <f>AVERAGE(K352:K356)</f>
        <v>0.88579268518445597</v>
      </c>
    </row>
    <row r="365" spans="1:13" x14ac:dyDescent="0.2">
      <c r="A365" s="55"/>
      <c r="B365" s="56" t="s">
        <v>34</v>
      </c>
    </row>
    <row r="366" spans="1:13" x14ac:dyDescent="0.2">
      <c r="A366" s="57" t="s">
        <v>29</v>
      </c>
      <c r="B366" s="53">
        <v>483</v>
      </c>
      <c r="C366" s="41"/>
    </row>
    <row r="367" spans="1:13" x14ac:dyDescent="0.2">
      <c r="A367" s="57" t="s">
        <v>30</v>
      </c>
      <c r="B367" s="53">
        <v>294</v>
      </c>
      <c r="D367" s="38"/>
    </row>
    <row r="368" spans="1:13" x14ac:dyDescent="0.2">
      <c r="A368" s="57" t="s">
        <v>31</v>
      </c>
      <c r="B368" s="53">
        <v>227</v>
      </c>
      <c r="C368" s="40"/>
      <c r="D368" s="38"/>
    </row>
    <row r="369" spans="1:12" x14ac:dyDescent="0.2">
      <c r="A369" s="57" t="s">
        <v>32</v>
      </c>
      <c r="B369" s="53">
        <v>462</v>
      </c>
      <c r="C369" s="35"/>
      <c r="D369" s="38"/>
    </row>
    <row r="370" spans="1:12" x14ac:dyDescent="0.2">
      <c r="A370" s="57" t="s">
        <v>33</v>
      </c>
      <c r="B370" s="53">
        <v>247</v>
      </c>
      <c r="D370" s="38"/>
    </row>
    <row r="376" spans="1:12" ht="13.5" thickBot="1" x14ac:dyDescent="0.25"/>
    <row r="377" spans="1:12" ht="13.5" thickBot="1" x14ac:dyDescent="0.25">
      <c r="A377" s="42"/>
      <c r="B377" s="43"/>
      <c r="C377" s="43"/>
      <c r="D377" s="43" t="s">
        <v>48</v>
      </c>
      <c r="E377" s="43"/>
      <c r="F377" s="43"/>
      <c r="G377" s="43"/>
      <c r="H377" s="43"/>
      <c r="I377" s="43"/>
      <c r="J377" s="43"/>
      <c r="K377" s="44"/>
      <c r="L377" s="35"/>
    </row>
    <row r="378" spans="1:12" x14ac:dyDescent="0.2">
      <c r="A378" s="27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2" x14ac:dyDescent="0.2">
      <c r="A379" s="28"/>
      <c r="B379" s="4"/>
      <c r="C379" s="5" t="s">
        <v>1</v>
      </c>
      <c r="D379" s="6" t="s">
        <v>9</v>
      </c>
      <c r="E379" s="5" t="s">
        <v>15</v>
      </c>
      <c r="F379" s="5" t="s">
        <v>9</v>
      </c>
      <c r="G379" s="5" t="s">
        <v>15</v>
      </c>
      <c r="H379" s="5" t="s">
        <v>9</v>
      </c>
      <c r="I379" s="5" t="s">
        <v>15</v>
      </c>
      <c r="J379" s="5" t="s">
        <v>9</v>
      </c>
      <c r="K379" s="6" t="s">
        <v>9</v>
      </c>
    </row>
    <row r="380" spans="1:12" x14ac:dyDescent="0.2">
      <c r="A380" s="29"/>
      <c r="B380" s="6" t="s">
        <v>2</v>
      </c>
      <c r="C380" s="45"/>
      <c r="D380" s="6" t="s">
        <v>0</v>
      </c>
      <c r="E380" s="6" t="s">
        <v>16</v>
      </c>
      <c r="F380" s="6" t="s">
        <v>12</v>
      </c>
      <c r="G380" s="6" t="s">
        <v>17</v>
      </c>
      <c r="H380" s="6" t="s">
        <v>12</v>
      </c>
      <c r="I380" s="6" t="s">
        <v>17</v>
      </c>
      <c r="J380" s="6" t="s">
        <v>10</v>
      </c>
      <c r="K380" s="6" t="s">
        <v>7</v>
      </c>
    </row>
    <row r="381" spans="1:12" x14ac:dyDescent="0.2">
      <c r="A381" s="30" t="s">
        <v>18</v>
      </c>
      <c r="B381" s="6" t="s">
        <v>4</v>
      </c>
      <c r="C381" s="45" t="s">
        <v>3</v>
      </c>
      <c r="D381" s="45" t="s">
        <v>3</v>
      </c>
      <c r="E381" s="6" t="s">
        <v>11</v>
      </c>
      <c r="F381" s="6" t="s">
        <v>11</v>
      </c>
      <c r="G381" s="6" t="s">
        <v>0</v>
      </c>
      <c r="H381" s="6" t="s">
        <v>13</v>
      </c>
      <c r="I381" s="6" t="s">
        <v>10</v>
      </c>
      <c r="J381" s="6" t="s">
        <v>14</v>
      </c>
      <c r="K381" s="45"/>
    </row>
    <row r="382" spans="1:12" x14ac:dyDescent="0.2">
      <c r="A382" s="29"/>
      <c r="B382" s="9"/>
      <c r="C382" s="45" t="s">
        <v>5</v>
      </c>
      <c r="D382" s="45" t="s">
        <v>5</v>
      </c>
      <c r="E382" s="10"/>
      <c r="F382" s="10"/>
      <c r="G382" s="6" t="s">
        <v>19</v>
      </c>
      <c r="H382" s="8"/>
      <c r="I382" s="6" t="s">
        <v>14</v>
      </c>
      <c r="J382" s="45"/>
      <c r="K382" s="45"/>
    </row>
    <row r="383" spans="1:12" x14ac:dyDescent="0.2">
      <c r="A383" s="29"/>
      <c r="B383" s="9"/>
      <c r="C383" s="45" t="s">
        <v>6</v>
      </c>
      <c r="D383" s="45" t="s">
        <v>6</v>
      </c>
      <c r="E383" s="9"/>
      <c r="F383" s="9"/>
      <c r="G383" s="6"/>
      <c r="H383" s="9"/>
      <c r="I383" s="10"/>
      <c r="J383" s="10"/>
      <c r="K383" s="45"/>
    </row>
    <row r="384" spans="1:12" x14ac:dyDescent="0.2">
      <c r="A384" s="27"/>
      <c r="B384" s="2"/>
      <c r="C384" s="46"/>
      <c r="D384" s="13"/>
      <c r="E384" s="2"/>
      <c r="F384" s="2"/>
      <c r="G384" s="13"/>
      <c r="H384" s="13"/>
      <c r="I384" s="46"/>
      <c r="J384" s="46"/>
      <c r="K384" s="13"/>
    </row>
    <row r="385" spans="1:13" x14ac:dyDescent="0.2">
      <c r="A385" s="31"/>
      <c r="B385" s="1"/>
      <c r="C385" s="1"/>
      <c r="D385" s="1"/>
      <c r="E385" s="1"/>
      <c r="F385" s="1"/>
      <c r="G385" s="1"/>
      <c r="H385" s="14"/>
      <c r="I385" s="14"/>
      <c r="J385" s="14"/>
      <c r="K385" s="1"/>
    </row>
    <row r="386" spans="1:13" ht="22.5" x14ac:dyDescent="0.2">
      <c r="A386" s="23" t="s">
        <v>24</v>
      </c>
      <c r="B386" s="47">
        <v>24</v>
      </c>
      <c r="C386" s="48">
        <v>61</v>
      </c>
      <c r="D386" s="49">
        <f>C386/B400</f>
        <v>0.12923728813559321</v>
      </c>
      <c r="E386" s="48">
        <v>51</v>
      </c>
      <c r="F386" s="49">
        <f>E386/B400</f>
        <v>0.10805084745762712</v>
      </c>
      <c r="G386" s="48">
        <v>1</v>
      </c>
      <c r="H386" s="49">
        <f>G386/B400</f>
        <v>2.1186440677966102E-3</v>
      </c>
      <c r="I386" s="50">
        <f>C386-E386-G386</f>
        <v>9</v>
      </c>
      <c r="J386" s="49">
        <f>I386/B400</f>
        <v>1.9067796610169493E-2</v>
      </c>
      <c r="K386" s="51">
        <f>1-D386</f>
        <v>0.87076271186440679</v>
      </c>
      <c r="M386" s="53" t="s">
        <v>28</v>
      </c>
    </row>
    <row r="387" spans="1:13" ht="22.5" x14ac:dyDescent="0.2">
      <c r="A387" s="39" t="s">
        <v>23</v>
      </c>
      <c r="B387" s="47">
        <v>14</v>
      </c>
      <c r="C387" s="48">
        <v>42</v>
      </c>
      <c r="D387" s="49">
        <f>C387/B401</f>
        <v>0.15</v>
      </c>
      <c r="E387" s="48">
        <v>21</v>
      </c>
      <c r="F387" s="49">
        <f>E387/B401</f>
        <v>7.4999999999999997E-2</v>
      </c>
      <c r="G387" s="48">
        <v>13</v>
      </c>
      <c r="H387" s="49">
        <f>G387/B401</f>
        <v>4.642857142857143E-2</v>
      </c>
      <c r="I387" s="50">
        <f t="shared" ref="I387:I390" si="22">C387-E387-G387</f>
        <v>8</v>
      </c>
      <c r="J387" s="49">
        <f>I387/B401</f>
        <v>2.8571428571428571E-2</v>
      </c>
      <c r="K387" s="51">
        <f t="shared" ref="K387:K390" si="23">1-D387</f>
        <v>0.85</v>
      </c>
      <c r="M387" s="53" t="s">
        <v>27</v>
      </c>
    </row>
    <row r="388" spans="1:13" ht="33.75" x14ac:dyDescent="0.2">
      <c r="A388" s="36" t="s">
        <v>22</v>
      </c>
      <c r="B388" s="47">
        <v>11</v>
      </c>
      <c r="C388" s="48">
        <v>33</v>
      </c>
      <c r="D388" s="49">
        <f>C388/B402</f>
        <v>0.15348837209302327</v>
      </c>
      <c r="E388" s="48">
        <v>19</v>
      </c>
      <c r="F388" s="49">
        <f>E388/B402</f>
        <v>8.8372093023255813E-2</v>
      </c>
      <c r="G388" s="48">
        <v>2</v>
      </c>
      <c r="H388" s="49">
        <f>G388/B402</f>
        <v>9.3023255813953487E-3</v>
      </c>
      <c r="I388" s="50">
        <f t="shared" si="22"/>
        <v>12</v>
      </c>
      <c r="J388" s="49">
        <f>I388/B402</f>
        <v>5.5813953488372092E-2</v>
      </c>
      <c r="K388" s="51">
        <f t="shared" si="23"/>
        <v>0.84651162790697676</v>
      </c>
      <c r="M388" s="53" t="s">
        <v>21</v>
      </c>
    </row>
    <row r="389" spans="1:13" x14ac:dyDescent="0.2">
      <c r="A389" s="36" t="s">
        <v>25</v>
      </c>
      <c r="B389" s="47">
        <v>25</v>
      </c>
      <c r="C389" s="48">
        <v>67.5</v>
      </c>
      <c r="D389" s="49">
        <f>C389/B403</f>
        <v>0.13663967611336034</v>
      </c>
      <c r="E389" s="48">
        <v>35.5</v>
      </c>
      <c r="F389" s="49">
        <f>E389/B403</f>
        <v>7.186234817813765E-2</v>
      </c>
      <c r="G389" s="48">
        <v>25</v>
      </c>
      <c r="H389" s="49">
        <f>G389/B403</f>
        <v>5.0607287449392711E-2</v>
      </c>
      <c r="I389" s="50">
        <f t="shared" si="22"/>
        <v>7</v>
      </c>
      <c r="J389" s="49">
        <f>I389/B403</f>
        <v>1.417004048582996E-2</v>
      </c>
      <c r="K389" s="51">
        <f t="shared" si="23"/>
        <v>0.86336032388663964</v>
      </c>
      <c r="M389" s="53" t="s">
        <v>43</v>
      </c>
    </row>
    <row r="390" spans="1:13" ht="22.5" x14ac:dyDescent="0.2">
      <c r="A390" s="37" t="s">
        <v>26</v>
      </c>
      <c r="B390" s="47">
        <v>13</v>
      </c>
      <c r="C390" s="48">
        <v>35</v>
      </c>
      <c r="D390" s="49">
        <f>C390/B404</f>
        <v>0.13779527559055119</v>
      </c>
      <c r="E390" s="48">
        <v>26</v>
      </c>
      <c r="F390" s="49">
        <f>E390/B404</f>
        <v>0.10236220472440945</v>
      </c>
      <c r="G390" s="48">
        <v>6</v>
      </c>
      <c r="H390" s="49">
        <f>G390/B404</f>
        <v>2.3622047244094488E-2</v>
      </c>
      <c r="I390" s="48">
        <f t="shared" si="22"/>
        <v>3</v>
      </c>
      <c r="J390" s="49">
        <f>I390/B404</f>
        <v>1.1811023622047244E-2</v>
      </c>
      <c r="K390" s="51">
        <f t="shared" si="23"/>
        <v>0.86220472440944884</v>
      </c>
      <c r="M390" s="53" t="s">
        <v>43</v>
      </c>
    </row>
    <row r="391" spans="1:13" ht="13.5" thickBot="1" x14ac:dyDescent="0.25">
      <c r="A391" s="32"/>
      <c r="B391" s="3"/>
      <c r="C391" s="3"/>
      <c r="D391" s="3"/>
      <c r="E391" s="3"/>
      <c r="F391" s="3"/>
      <c r="G391" s="3"/>
      <c r="H391" s="3"/>
      <c r="I391" s="3"/>
      <c r="J391" s="24"/>
      <c r="K391" s="25"/>
      <c r="M391" s="53"/>
    </row>
    <row r="392" spans="1:13" ht="13.5" thickTop="1" x14ac:dyDescent="0.2">
      <c r="A392" s="33" t="s">
        <v>8</v>
      </c>
      <c r="B392" s="17">
        <f>SUM(B386:B390)</f>
        <v>87</v>
      </c>
      <c r="C392" s="22">
        <f>SUM(C386:C390)</f>
        <v>238.5</v>
      </c>
      <c r="D392" s="18">
        <f>C392/(B400+B401+B402+B403+B404)</f>
        <v>0.13906705539358599</v>
      </c>
      <c r="E392" s="20">
        <f>SUM(E386:E390)</f>
        <v>152.5</v>
      </c>
      <c r="F392" s="18">
        <f>E392/(B400+B401+B402+B403+B404)</f>
        <v>8.8921282798833823E-2</v>
      </c>
      <c r="G392" s="20">
        <f>SUM(G386:G390)</f>
        <v>47</v>
      </c>
      <c r="H392" s="18">
        <f>G392/(B400+B401+B402+B403+B404)</f>
        <v>2.7405247813411079E-2</v>
      </c>
      <c r="I392" s="20">
        <f>SUM(I386:I390)</f>
        <v>39</v>
      </c>
      <c r="J392" s="18">
        <f>I392/(B400+B401+B402+B403+B404)</f>
        <v>2.2740524781341108E-2</v>
      </c>
      <c r="K392" s="18">
        <f>1-D392</f>
        <v>0.86093294460641401</v>
      </c>
      <c r="M392" s="54">
        <f>SUM(F392+H392+J392+K392)</f>
        <v>1</v>
      </c>
    </row>
    <row r="395" spans="1:13" x14ac:dyDescent="0.2">
      <c r="C395" s="53" t="s">
        <v>20</v>
      </c>
      <c r="D395" s="54">
        <f>AVERAGE(D386:D390)</f>
        <v>0.1414321223865056</v>
      </c>
      <c r="E395" s="53"/>
      <c r="F395" s="54">
        <f>AVERAGE(F386:F390)</f>
        <v>8.9129498676686E-2</v>
      </c>
      <c r="G395" s="53"/>
      <c r="H395" s="54">
        <f>AVERAGE(H386:H390)</f>
        <v>2.6415775154250122E-2</v>
      </c>
      <c r="I395" s="53"/>
      <c r="J395" s="54">
        <f>AVERAGE(J386:J390)</f>
        <v>2.5886848555569469E-2</v>
      </c>
      <c r="K395" s="54">
        <f>AVERAGE(K386:K390)</f>
        <v>0.8585678776134944</v>
      </c>
    </row>
    <row r="399" spans="1:13" x14ac:dyDescent="0.2">
      <c r="A399" s="55"/>
      <c r="B399" s="56" t="s">
        <v>34</v>
      </c>
    </row>
    <row r="400" spans="1:13" x14ac:dyDescent="0.2">
      <c r="A400" s="57" t="s">
        <v>29</v>
      </c>
      <c r="B400" s="53">
        <v>472</v>
      </c>
      <c r="C400" s="41"/>
    </row>
    <row r="401" spans="1:4" x14ac:dyDescent="0.2">
      <c r="A401" s="57" t="s">
        <v>30</v>
      </c>
      <c r="B401" s="53">
        <v>280</v>
      </c>
      <c r="D401" s="38"/>
    </row>
    <row r="402" spans="1:4" x14ac:dyDescent="0.2">
      <c r="A402" s="57" t="s">
        <v>31</v>
      </c>
      <c r="B402" s="53">
        <v>215</v>
      </c>
      <c r="C402" s="40"/>
      <c r="D402" s="38"/>
    </row>
    <row r="403" spans="1:4" x14ac:dyDescent="0.2">
      <c r="A403" s="57" t="s">
        <v>32</v>
      </c>
      <c r="B403" s="53">
        <v>494</v>
      </c>
      <c r="C403" s="35"/>
      <c r="D403" s="38"/>
    </row>
    <row r="404" spans="1:4" x14ac:dyDescent="0.2">
      <c r="A404" s="57" t="s">
        <v>33</v>
      </c>
      <c r="B404" s="53">
        <v>254</v>
      </c>
      <c r="D404" s="38"/>
    </row>
  </sheetData>
  <phoneticPr fontId="5" type="noConversion"/>
  <pageMargins left="0.75" right="0.75" top="1" bottom="1" header="0.5" footer="0.5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invio correttoxpubblic.</vt:lpstr>
    </vt:vector>
  </TitlesOfParts>
  <Company>CCIAA Genova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Rosella Mantellassi</dc:creator>
  <cp:lastModifiedBy>Canepa Caterina</cp:lastModifiedBy>
  <cp:lastPrinted>2023-11-24T14:08:27Z</cp:lastPrinted>
  <dcterms:created xsi:type="dcterms:W3CDTF">2007-10-18T09:57:53Z</dcterms:created>
  <dcterms:modified xsi:type="dcterms:W3CDTF">2024-04-18T15:16:02Z</dcterms:modified>
</cp:coreProperties>
</file>