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CHIUSURE MENSILI e monitoraggi\brunetta\Tassi assenza Anno 2021\Tassi assenza 2021\Tassi assenza anno 2021\Tassi assenza per relazioni esterne anno 2021\"/>
    </mc:Choice>
  </mc:AlternateContent>
  <xr:revisionPtr revIDLastSave="0" documentId="13_ncr:1_{296416E3-C739-40DF-9EBC-6C1594505444}" xr6:coauthVersionLast="47" xr6:coauthVersionMax="47" xr10:uidLastSave="{00000000-0000-0000-0000-000000000000}"/>
  <bookViews>
    <workbookView xWindow="975" yWindow="855" windowWidth="24225" windowHeight="14895" xr2:uid="{00000000-000D-0000-FFFF-FFFF00000000}"/>
  </bookViews>
  <sheets>
    <sheet name="modello invio correttoxpubblic.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6" i="5" l="1"/>
  <c r="H346" i="5" s="1"/>
  <c r="F346" i="5"/>
  <c r="E346" i="5"/>
  <c r="C346" i="5"/>
  <c r="D346" i="5" s="1"/>
  <c r="K346" i="5" s="1"/>
  <c r="B346" i="5"/>
  <c r="I344" i="5"/>
  <c r="J344" i="5" s="1"/>
  <c r="H344" i="5"/>
  <c r="F344" i="5"/>
  <c r="D344" i="5"/>
  <c r="K344" i="5" s="1"/>
  <c r="I343" i="5"/>
  <c r="J343" i="5" s="1"/>
  <c r="H343" i="5"/>
  <c r="F343" i="5"/>
  <c r="D343" i="5"/>
  <c r="K343" i="5" s="1"/>
  <c r="I342" i="5"/>
  <c r="J342" i="5" s="1"/>
  <c r="H342" i="5"/>
  <c r="F342" i="5"/>
  <c r="D342" i="5"/>
  <c r="K342" i="5" s="1"/>
  <c r="J341" i="5"/>
  <c r="I341" i="5"/>
  <c r="H341" i="5"/>
  <c r="F341" i="5"/>
  <c r="D341" i="5"/>
  <c r="K341" i="5" s="1"/>
  <c r="I340" i="5"/>
  <c r="H340" i="5"/>
  <c r="F340" i="5"/>
  <c r="F349" i="5" s="1"/>
  <c r="D340" i="5"/>
  <c r="H349" i="5" l="1"/>
  <c r="I346" i="5"/>
  <c r="J346" i="5" s="1"/>
  <c r="M346" i="5" s="1"/>
  <c r="D349" i="5"/>
  <c r="J340" i="5"/>
  <c r="J349" i="5" s="1"/>
  <c r="K340" i="5"/>
  <c r="K349" i="5" s="1"/>
  <c r="G316" i="5" l="1"/>
  <c r="H316" i="5" s="1"/>
  <c r="E316" i="5"/>
  <c r="F316" i="5" s="1"/>
  <c r="C316" i="5"/>
  <c r="D316" i="5" s="1"/>
  <c r="K316" i="5" s="1"/>
  <c r="B316" i="5"/>
  <c r="J314" i="5"/>
  <c r="I314" i="5"/>
  <c r="H314" i="5"/>
  <c r="F314" i="5"/>
  <c r="D314" i="5"/>
  <c r="K314" i="5" s="1"/>
  <c r="I313" i="5"/>
  <c r="J313" i="5" s="1"/>
  <c r="H313" i="5"/>
  <c r="F313" i="5"/>
  <c r="D313" i="5"/>
  <c r="K313" i="5" s="1"/>
  <c r="I312" i="5"/>
  <c r="J312" i="5" s="1"/>
  <c r="H312" i="5"/>
  <c r="F312" i="5"/>
  <c r="D312" i="5"/>
  <c r="K312" i="5" s="1"/>
  <c r="I311" i="5"/>
  <c r="J311" i="5" s="1"/>
  <c r="H311" i="5"/>
  <c r="F311" i="5"/>
  <c r="D311" i="5"/>
  <c r="K311" i="5" s="1"/>
  <c r="J310" i="5"/>
  <c r="I310" i="5"/>
  <c r="H310" i="5"/>
  <c r="F310" i="5"/>
  <c r="F319" i="5" s="1"/>
  <c r="D310" i="5"/>
  <c r="D319" i="5" s="1"/>
  <c r="J319" i="5" l="1"/>
  <c r="H319" i="5"/>
  <c r="I316" i="5"/>
  <c r="J316" i="5" s="1"/>
  <c r="M316" i="5" s="1"/>
  <c r="K310" i="5"/>
  <c r="K319" i="5" s="1"/>
  <c r="D289" i="5" l="1"/>
  <c r="G286" i="5"/>
  <c r="H286" i="5" s="1"/>
  <c r="E286" i="5"/>
  <c r="F286" i="5" s="1"/>
  <c r="C286" i="5"/>
  <c r="D286" i="5" s="1"/>
  <c r="K286" i="5" s="1"/>
  <c r="B286" i="5"/>
  <c r="I284" i="5"/>
  <c r="J284" i="5" s="1"/>
  <c r="H284" i="5"/>
  <c r="F284" i="5"/>
  <c r="D284" i="5"/>
  <c r="K284" i="5" s="1"/>
  <c r="I283" i="5"/>
  <c r="J283" i="5" s="1"/>
  <c r="H283" i="5"/>
  <c r="F283" i="5"/>
  <c r="D283" i="5"/>
  <c r="K283" i="5" s="1"/>
  <c r="I282" i="5"/>
  <c r="J282" i="5" s="1"/>
  <c r="H282" i="5"/>
  <c r="F282" i="5"/>
  <c r="D282" i="5"/>
  <c r="K282" i="5" s="1"/>
  <c r="I281" i="5"/>
  <c r="J281" i="5" s="1"/>
  <c r="H281" i="5"/>
  <c r="F281" i="5"/>
  <c r="D281" i="5"/>
  <c r="K281" i="5" s="1"/>
  <c r="I280" i="5"/>
  <c r="J280" i="5" s="1"/>
  <c r="H280" i="5"/>
  <c r="F280" i="5"/>
  <c r="D280" i="5"/>
  <c r="K280" i="5" s="1"/>
  <c r="K289" i="5" s="1"/>
  <c r="F289" i="5" l="1"/>
  <c r="H289" i="5"/>
  <c r="J289" i="5"/>
  <c r="I286" i="5"/>
  <c r="J286" i="5" s="1"/>
  <c r="M286" i="5" s="1"/>
  <c r="G256" i="5" l="1"/>
  <c r="H256" i="5" s="1"/>
  <c r="E256" i="5"/>
  <c r="F256" i="5" s="1"/>
  <c r="C256" i="5"/>
  <c r="D256" i="5" s="1"/>
  <c r="K256" i="5" s="1"/>
  <c r="B256" i="5"/>
  <c r="I254" i="5"/>
  <c r="J254" i="5" s="1"/>
  <c r="H254" i="5"/>
  <c r="F254" i="5"/>
  <c r="D254" i="5"/>
  <c r="K254" i="5" s="1"/>
  <c r="I253" i="5"/>
  <c r="J253" i="5" s="1"/>
  <c r="H253" i="5"/>
  <c r="F253" i="5"/>
  <c r="D253" i="5"/>
  <c r="K253" i="5" s="1"/>
  <c r="I252" i="5"/>
  <c r="J252" i="5" s="1"/>
  <c r="H252" i="5"/>
  <c r="F252" i="5"/>
  <c r="D252" i="5"/>
  <c r="K252" i="5" s="1"/>
  <c r="J251" i="5"/>
  <c r="I251" i="5"/>
  <c r="H251" i="5"/>
  <c r="F251" i="5"/>
  <c r="D251" i="5"/>
  <c r="K251" i="5" s="1"/>
  <c r="I250" i="5"/>
  <c r="H250" i="5"/>
  <c r="F250" i="5"/>
  <c r="F259" i="5" s="1"/>
  <c r="D250" i="5"/>
  <c r="H259" i="5" l="1"/>
  <c r="I256" i="5"/>
  <c r="J256" i="5" s="1"/>
  <c r="M256" i="5" s="1"/>
  <c r="D259" i="5"/>
  <c r="K250" i="5"/>
  <c r="K259" i="5" s="1"/>
  <c r="J250" i="5"/>
  <c r="J259" i="5" s="1"/>
  <c r="G226" i="5"/>
  <c r="H226" i="5" s="1"/>
  <c r="E226" i="5"/>
  <c r="F226" i="5" s="1"/>
  <c r="C226" i="5"/>
  <c r="D226" i="5" s="1"/>
  <c r="K226" i="5" s="1"/>
  <c r="B226" i="5"/>
  <c r="J224" i="5"/>
  <c r="I224" i="5"/>
  <c r="H224" i="5"/>
  <c r="F224" i="5"/>
  <c r="D224" i="5"/>
  <c r="K224" i="5" s="1"/>
  <c r="I223" i="5"/>
  <c r="J223" i="5" s="1"/>
  <c r="H223" i="5"/>
  <c r="F223" i="5"/>
  <c r="F229" i="5" s="1"/>
  <c r="D223" i="5"/>
  <c r="K223" i="5" s="1"/>
  <c r="I222" i="5"/>
  <c r="J222" i="5" s="1"/>
  <c r="H222" i="5"/>
  <c r="F222" i="5"/>
  <c r="D222" i="5"/>
  <c r="K222" i="5" s="1"/>
  <c r="I221" i="5"/>
  <c r="J221" i="5" s="1"/>
  <c r="H221" i="5"/>
  <c r="F221" i="5"/>
  <c r="D221" i="5"/>
  <c r="K221" i="5" s="1"/>
  <c r="J220" i="5"/>
  <c r="I220" i="5"/>
  <c r="H220" i="5"/>
  <c r="F220" i="5"/>
  <c r="D220" i="5"/>
  <c r="D229" i="5" s="1"/>
  <c r="J229" i="5" l="1"/>
  <c r="H229" i="5"/>
  <c r="I226" i="5"/>
  <c r="J226" i="5" s="1"/>
  <c r="M226" i="5" s="1"/>
  <c r="K220" i="5"/>
  <c r="K229" i="5" s="1"/>
  <c r="G196" i="5" l="1"/>
  <c r="H196" i="5" s="1"/>
  <c r="E196" i="5"/>
  <c r="F196" i="5" s="1"/>
  <c r="C196" i="5"/>
  <c r="D196" i="5" s="1"/>
  <c r="K196" i="5" s="1"/>
  <c r="B196" i="5"/>
  <c r="I194" i="5"/>
  <c r="J194" i="5" s="1"/>
  <c r="H194" i="5"/>
  <c r="F194" i="5"/>
  <c r="D194" i="5"/>
  <c r="K194" i="5" s="1"/>
  <c r="I193" i="5"/>
  <c r="J193" i="5" s="1"/>
  <c r="H193" i="5"/>
  <c r="F193" i="5"/>
  <c r="D193" i="5"/>
  <c r="K193" i="5" s="1"/>
  <c r="I192" i="5"/>
  <c r="J192" i="5" s="1"/>
  <c r="H192" i="5"/>
  <c r="F192" i="5"/>
  <c r="D192" i="5"/>
  <c r="K192" i="5" s="1"/>
  <c r="I191" i="5"/>
  <c r="J191" i="5" s="1"/>
  <c r="H191" i="5"/>
  <c r="F191" i="5"/>
  <c r="D191" i="5"/>
  <c r="K191" i="5" s="1"/>
  <c r="I190" i="5"/>
  <c r="I196" i="5" s="1"/>
  <c r="J196" i="5" s="1"/>
  <c r="H190" i="5"/>
  <c r="F190" i="5"/>
  <c r="F199" i="5" s="1"/>
  <c r="D190" i="5"/>
  <c r="D199" i="5" s="1"/>
  <c r="M196" i="5" l="1"/>
  <c r="H199" i="5"/>
  <c r="J190" i="5"/>
  <c r="J199" i="5" s="1"/>
  <c r="K190" i="5"/>
  <c r="K199" i="5" s="1"/>
  <c r="G167" i="5" l="1"/>
  <c r="H167" i="5" s="1"/>
  <c r="E167" i="5"/>
  <c r="F167" i="5" s="1"/>
  <c r="C167" i="5"/>
  <c r="D167" i="5" s="1"/>
  <c r="K167" i="5" s="1"/>
  <c r="B167" i="5"/>
  <c r="J165" i="5"/>
  <c r="I165" i="5"/>
  <c r="H165" i="5"/>
  <c r="F165" i="5"/>
  <c r="D165" i="5"/>
  <c r="K165" i="5" s="1"/>
  <c r="I164" i="5"/>
  <c r="J164" i="5" s="1"/>
  <c r="H164" i="5"/>
  <c r="F164" i="5"/>
  <c r="D164" i="5"/>
  <c r="K164" i="5" s="1"/>
  <c r="I163" i="5"/>
  <c r="J163" i="5" s="1"/>
  <c r="H163" i="5"/>
  <c r="F163" i="5"/>
  <c r="D163" i="5"/>
  <c r="K163" i="5" s="1"/>
  <c r="I162" i="5"/>
  <c r="J162" i="5" s="1"/>
  <c r="H162" i="5"/>
  <c r="F162" i="5"/>
  <c r="F170" i="5" s="1"/>
  <c r="D162" i="5"/>
  <c r="K162" i="5" s="1"/>
  <c r="J161" i="5"/>
  <c r="I161" i="5"/>
  <c r="H161" i="5"/>
  <c r="H170" i="5" s="1"/>
  <c r="F161" i="5"/>
  <c r="D161" i="5"/>
  <c r="D170" i="5" s="1"/>
  <c r="I167" i="5" l="1"/>
  <c r="J167" i="5" s="1"/>
  <c r="M167" i="5" s="1"/>
  <c r="J170" i="5"/>
  <c r="K161" i="5"/>
  <c r="K170" i="5" s="1"/>
  <c r="G137" i="5" l="1"/>
  <c r="H137" i="5" s="1"/>
  <c r="E137" i="5"/>
  <c r="F137" i="5" s="1"/>
  <c r="C137" i="5"/>
  <c r="D137" i="5" s="1"/>
  <c r="K137" i="5" s="1"/>
  <c r="B137" i="5"/>
  <c r="I135" i="5"/>
  <c r="J135" i="5" s="1"/>
  <c r="H135" i="5"/>
  <c r="F135" i="5"/>
  <c r="D135" i="5"/>
  <c r="K135" i="5" s="1"/>
  <c r="I134" i="5"/>
  <c r="J134" i="5" s="1"/>
  <c r="H134" i="5"/>
  <c r="F134" i="5"/>
  <c r="D134" i="5"/>
  <c r="K134" i="5" s="1"/>
  <c r="I133" i="5"/>
  <c r="J133" i="5" s="1"/>
  <c r="H133" i="5"/>
  <c r="F133" i="5"/>
  <c r="D133" i="5"/>
  <c r="K133" i="5" s="1"/>
  <c r="I132" i="5"/>
  <c r="J132" i="5" s="1"/>
  <c r="H132" i="5"/>
  <c r="F132" i="5"/>
  <c r="D132" i="5"/>
  <c r="K132" i="5" s="1"/>
  <c r="I131" i="5"/>
  <c r="J131" i="5" s="1"/>
  <c r="H131" i="5"/>
  <c r="H140" i="5" s="1"/>
  <c r="F131" i="5"/>
  <c r="D131" i="5"/>
  <c r="D140" i="5" s="1"/>
  <c r="F140" i="5" l="1"/>
  <c r="I137" i="5"/>
  <c r="J137" i="5" s="1"/>
  <c r="M137" i="5" s="1"/>
  <c r="J140" i="5"/>
  <c r="K131" i="5"/>
  <c r="K140" i="5" s="1"/>
  <c r="G107" i="5" l="1"/>
  <c r="H107" i="5" s="1"/>
  <c r="E107" i="5"/>
  <c r="F107" i="5" s="1"/>
  <c r="C107" i="5"/>
  <c r="D107" i="5" s="1"/>
  <c r="K107" i="5" s="1"/>
  <c r="B107" i="5"/>
  <c r="I105" i="5"/>
  <c r="J105" i="5" s="1"/>
  <c r="H105" i="5"/>
  <c r="F105" i="5"/>
  <c r="D105" i="5"/>
  <c r="K105" i="5" s="1"/>
  <c r="I104" i="5"/>
  <c r="J104" i="5" s="1"/>
  <c r="H104" i="5"/>
  <c r="F104" i="5"/>
  <c r="D104" i="5"/>
  <c r="K104" i="5" s="1"/>
  <c r="I103" i="5"/>
  <c r="J103" i="5" s="1"/>
  <c r="H103" i="5"/>
  <c r="F103" i="5"/>
  <c r="D103" i="5"/>
  <c r="K103" i="5" s="1"/>
  <c r="I102" i="5"/>
  <c r="J102" i="5" s="1"/>
  <c r="H102" i="5"/>
  <c r="F102" i="5"/>
  <c r="D102" i="5"/>
  <c r="K102" i="5" s="1"/>
  <c r="I101" i="5"/>
  <c r="J101" i="5" s="1"/>
  <c r="H101" i="5"/>
  <c r="F101" i="5"/>
  <c r="D101" i="5"/>
  <c r="D110" i="5" s="1"/>
  <c r="H110" i="5" l="1"/>
  <c r="F110" i="5"/>
  <c r="I107" i="5"/>
  <c r="J107" i="5" s="1"/>
  <c r="M107" i="5" s="1"/>
  <c r="J110" i="5"/>
  <c r="K101" i="5"/>
  <c r="K110" i="5" s="1"/>
  <c r="G78" i="5" l="1"/>
  <c r="H78" i="5" s="1"/>
  <c r="E78" i="5"/>
  <c r="F78" i="5" s="1"/>
  <c r="C78" i="5"/>
  <c r="D78" i="5" s="1"/>
  <c r="K78" i="5" s="1"/>
  <c r="B78" i="5"/>
  <c r="I76" i="5"/>
  <c r="J76" i="5" s="1"/>
  <c r="H76" i="5"/>
  <c r="F76" i="5"/>
  <c r="D76" i="5"/>
  <c r="K76" i="5" s="1"/>
  <c r="I75" i="5"/>
  <c r="J75" i="5" s="1"/>
  <c r="H75" i="5"/>
  <c r="F75" i="5"/>
  <c r="D75" i="5"/>
  <c r="K75" i="5" s="1"/>
  <c r="I74" i="5"/>
  <c r="J74" i="5" s="1"/>
  <c r="H74" i="5"/>
  <c r="F74" i="5"/>
  <c r="D74" i="5"/>
  <c r="K74" i="5" s="1"/>
  <c r="I73" i="5"/>
  <c r="J73" i="5" s="1"/>
  <c r="H73" i="5"/>
  <c r="F73" i="5"/>
  <c r="D73" i="5"/>
  <c r="K73" i="5" s="1"/>
  <c r="I72" i="5"/>
  <c r="H72" i="5"/>
  <c r="F72" i="5"/>
  <c r="D72" i="5"/>
  <c r="F81" i="5" l="1"/>
  <c r="H81" i="5"/>
  <c r="I78" i="5"/>
  <c r="J78" i="5" s="1"/>
  <c r="M78" i="5" s="1"/>
  <c r="D81" i="5"/>
  <c r="J72" i="5"/>
  <c r="J81" i="5" s="1"/>
  <c r="K72" i="5"/>
  <c r="K81" i="5" s="1"/>
  <c r="G47" i="5" l="1"/>
  <c r="H47" i="5" s="1"/>
  <c r="E47" i="5"/>
  <c r="F47" i="5" s="1"/>
  <c r="C47" i="5"/>
  <c r="D47" i="5" s="1"/>
  <c r="K47" i="5" s="1"/>
  <c r="B47" i="5"/>
  <c r="I45" i="5"/>
  <c r="J45" i="5" s="1"/>
  <c r="H45" i="5"/>
  <c r="F45" i="5"/>
  <c r="D45" i="5"/>
  <c r="K45" i="5" s="1"/>
  <c r="I44" i="5"/>
  <c r="J44" i="5" s="1"/>
  <c r="H44" i="5"/>
  <c r="F44" i="5"/>
  <c r="D44" i="5"/>
  <c r="K44" i="5" s="1"/>
  <c r="I43" i="5"/>
  <c r="J43" i="5" s="1"/>
  <c r="H43" i="5"/>
  <c r="F43" i="5"/>
  <c r="D43" i="5"/>
  <c r="K43" i="5" s="1"/>
  <c r="I42" i="5"/>
  <c r="J42" i="5" s="1"/>
  <c r="H42" i="5"/>
  <c r="F42" i="5"/>
  <c r="D42" i="5"/>
  <c r="K42" i="5" s="1"/>
  <c r="J41" i="5"/>
  <c r="I41" i="5"/>
  <c r="H41" i="5"/>
  <c r="H50" i="5" s="1"/>
  <c r="F41" i="5"/>
  <c r="D41" i="5"/>
  <c r="D50" i="5" s="1"/>
  <c r="I47" i="5" l="1"/>
  <c r="J47" i="5" s="1"/>
  <c r="J50" i="5"/>
  <c r="F50" i="5"/>
  <c r="M47" i="5"/>
  <c r="K41" i="5"/>
  <c r="K50" i="5" s="1"/>
  <c r="D11" i="5"/>
  <c r="H15" i="5" l="1"/>
  <c r="F15" i="5"/>
  <c r="D15" i="5"/>
  <c r="H14" i="5"/>
  <c r="F14" i="5"/>
  <c r="D14" i="5"/>
  <c r="H13" i="5"/>
  <c r="F13" i="5"/>
  <c r="D13" i="5"/>
  <c r="D12" i="5"/>
  <c r="F12" i="5"/>
  <c r="H12" i="5"/>
  <c r="H11" i="5"/>
  <c r="F11" i="5"/>
  <c r="I15" i="5" l="1"/>
  <c r="J15" i="5" s="1"/>
  <c r="K15" i="5"/>
  <c r="I14" i="5"/>
  <c r="J14" i="5" s="1"/>
  <c r="K14" i="5"/>
  <c r="I13" i="5"/>
  <c r="J13" i="5" s="1"/>
  <c r="K13" i="5"/>
  <c r="I12" i="5"/>
  <c r="J12" i="5" s="1"/>
  <c r="K12" i="5"/>
  <c r="I11" i="5"/>
  <c r="J11" i="5" s="1"/>
  <c r="K11" i="5"/>
  <c r="I17" i="5" l="1"/>
  <c r="J17" i="5" s="1"/>
  <c r="H20" i="5" l="1"/>
  <c r="D20" i="5"/>
  <c r="G17" i="5"/>
  <c r="H17" i="5" s="1"/>
  <c r="E17" i="5"/>
  <c r="F17" i="5" s="1"/>
  <c r="C17" i="5"/>
  <c r="D17" i="5" s="1"/>
  <c r="B17" i="5"/>
  <c r="F20" i="5" l="1"/>
  <c r="K20" i="5"/>
  <c r="J20" i="5"/>
  <c r="K17" i="5"/>
  <c r="M17" i="5" l="1"/>
</calcChain>
</file>

<file path=xl/sharedStrings.xml><?xml version="1.0" encoding="utf-8"?>
<sst xmlns="http://schemas.openxmlformats.org/spreadsheetml/2006/main" count="648" uniqueCount="48">
  <si>
    <t>assenze</t>
  </si>
  <si>
    <t>Totale gg. di assenza</t>
  </si>
  <si>
    <t>Totale</t>
  </si>
  <si>
    <t>(ferie, malattie,perm. retribuito,</t>
  </si>
  <si>
    <t>Personale</t>
  </si>
  <si>
    <t xml:space="preserve"> legge 104, perm. Amministratori</t>
  </si>
  <si>
    <t xml:space="preserve"> locali, congedi parentali )</t>
  </si>
  <si>
    <t>presenza</t>
  </si>
  <si>
    <t>Valori generali e totali</t>
  </si>
  <si>
    <t>%</t>
  </si>
  <si>
    <t xml:space="preserve">assenze per </t>
  </si>
  <si>
    <t>per ferie</t>
  </si>
  <si>
    <t xml:space="preserve">assenze </t>
  </si>
  <si>
    <t xml:space="preserve">per malattia </t>
  </si>
  <si>
    <t>altre cause</t>
  </si>
  <si>
    <t>di cui:</t>
  </si>
  <si>
    <t>totale assenze</t>
  </si>
  <si>
    <t xml:space="preserve">totale </t>
  </si>
  <si>
    <t>Area Dirigenziale</t>
  </si>
  <si>
    <t>per malattia</t>
  </si>
  <si>
    <t>media</t>
  </si>
  <si>
    <t>Razeto</t>
  </si>
  <si>
    <t>Area Servizio Integrato del Personale. Settore Studi e Statistica</t>
  </si>
  <si>
    <t>Area Amministrativo-Contabile</t>
  </si>
  <si>
    <t>Segreteria Generale, Staff e Attività Promozionali</t>
  </si>
  <si>
    <t>Area Servizi Anagrafici</t>
  </si>
  <si>
    <t xml:space="preserve"> Area Regolazione del Mercato</t>
  </si>
  <si>
    <t xml:space="preserve">Razeto </t>
  </si>
  <si>
    <t>Caviglia</t>
  </si>
  <si>
    <t xml:space="preserve">1 - Segr Gen, Staff e Prom </t>
  </si>
  <si>
    <t>2 - Area Amm- Contab</t>
  </si>
  <si>
    <t>3 - Serv Integ Pers, Studi e  Stat</t>
  </si>
  <si>
    <t>4 - Area Serv Anagr</t>
  </si>
  <si>
    <t>5 - Area Regolaz del Mercato</t>
  </si>
  <si>
    <t>GG LAV</t>
  </si>
  <si>
    <t xml:space="preserve">Caviglia </t>
  </si>
  <si>
    <t xml:space="preserve"> Dati mensili sulle percentuali di assenza del personale in servizio presso la Camera di Commercio di Genova  -  mese di GENNAIO 2021</t>
  </si>
  <si>
    <t xml:space="preserve"> Dati mensili sulle percentuali di assenza del personale in servizio presso la Camera di Commercio di Genova  -  mese di FEBBRAIO 2021</t>
  </si>
  <si>
    <t xml:space="preserve"> Dati mensili sulle percentuali di assenza del personale in servizio presso la Camera di Commercio di Genova  -  mese di marzo 2021</t>
  </si>
  <si>
    <t xml:space="preserve"> Dati mensili sulle percentuali di assenza del personale in servizio presso la Camera di Commercio di Genova  -  mese di APRILE 2021</t>
  </si>
  <si>
    <t xml:space="preserve"> Dati mensili sulle percentuali di assenza del personale in servizio presso la Camera di Commercio di Genova  -  mese di MAGGIO 2021</t>
  </si>
  <si>
    <t xml:space="preserve"> Dati mensili sulle percentuali di assenza del personale in servizio presso la Camera di Commercio di Genova  -  mese di GIUGNO 2021</t>
  </si>
  <si>
    <t xml:space="preserve"> Dati mensili sulle percentuali di assenza del personale in servizio presso la Camera di Commercio di Genova  -  mese di LUGLIO 2021</t>
  </si>
  <si>
    <t xml:space="preserve"> Dati mensili sulle percentuali di assenza del personale in servizio presso la Camera di Commercio di Genova  -  mese di AGOSTO 2021</t>
  </si>
  <si>
    <t xml:space="preserve"> Dati mensili sulle percentuali di assenza del personale in servizio presso la Camera di Commercio di Genova  -  mese di SETTEMBRE  2021</t>
  </si>
  <si>
    <t xml:space="preserve"> Dati mensili sulle percentuali di assenza del personale in servizio presso la Camera di Commercio di Genova  -  mese di OTTOBRE  2021</t>
  </si>
  <si>
    <t xml:space="preserve"> Dati mensili sulle percentuali di assenza del personale in servizio presso la Camera di Commercio di Genova  -  mese di NOVEMBRE  2021</t>
  </si>
  <si>
    <t xml:space="preserve"> Dati mensili sulle percentuali di assenza del personale in servizio presso la Camera di Commercio di Genova  -  mese di DICEMBRE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</si>
</sst>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/>
    <xf numFmtId="0" fontId="2" fillId="0" borderId="5" xfId="0" applyFont="1" applyBorder="1"/>
    <xf numFmtId="0" fontId="5" fillId="0" borderId="5" xfId="0" applyFont="1" applyBorder="1"/>
    <xf numFmtId="0" fontId="5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2" fontId="5" fillId="0" borderId="1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0" fontId="0" fillId="2" borderId="8" xfId="1" applyNumberFormat="1" applyFont="1" applyFill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0" fontId="0" fillId="2" borderId="16" xfId="0" applyFill="1" applyBorder="1" applyAlignment="1">
      <alignment wrapText="1"/>
    </xf>
    <xf numFmtId="1" fontId="5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0" xfId="0" applyFont="1"/>
    <xf numFmtId="10" fontId="6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0" fillId="0" borderId="0" xfId="0" applyNumberFormat="1"/>
    <xf numFmtId="0" fontId="1" fillId="0" borderId="0" xfId="0" applyFont="1"/>
    <xf numFmtId="0" fontId="2" fillId="0" borderId="0" xfId="0" applyFont="1"/>
    <xf numFmtId="0" fontId="6" fillId="3" borderId="0" xfId="0" applyFont="1" applyFill="1"/>
    <xf numFmtId="10" fontId="6" fillId="3" borderId="0" xfId="0" applyNumberFormat="1" applyFont="1" applyFill="1"/>
    <xf numFmtId="0" fontId="0" fillId="3" borderId="0" xfId="0" applyFill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9"/>
  <sheetViews>
    <sheetView tabSelected="1" zoomScaleNormal="100" workbookViewId="0">
      <selection activeCell="G324" sqref="G324"/>
    </sheetView>
  </sheetViews>
  <sheetFormatPr defaultRowHeight="12.75" x14ac:dyDescent="0.2"/>
  <cols>
    <col min="1" max="1" width="23.7109375" style="26" customWidth="1"/>
    <col min="2" max="2" width="9" bestFit="1" customWidth="1"/>
    <col min="3" max="4" width="22.85546875" customWidth="1"/>
    <col min="5" max="5" width="13.7109375" customWidth="1"/>
    <col min="6" max="6" width="8.7109375" customWidth="1"/>
    <col min="7" max="7" width="10.85546875" customWidth="1"/>
    <col min="8" max="8" width="10.5703125" customWidth="1"/>
    <col min="9" max="9" width="11.85546875" customWidth="1"/>
    <col min="10" max="10" width="10.5703125" customWidth="1"/>
    <col min="12" max="12" width="2.28515625" customWidth="1"/>
  </cols>
  <sheetData>
    <row r="1" spans="1:14" ht="13.5" thickBot="1" x14ac:dyDescent="0.25"/>
    <row r="2" spans="1:14" ht="13.5" thickBot="1" x14ac:dyDescent="0.25">
      <c r="A2" s="39"/>
      <c r="B2" s="40"/>
      <c r="C2" s="40"/>
      <c r="D2" s="40" t="s">
        <v>36</v>
      </c>
      <c r="E2" s="40"/>
      <c r="F2" s="40"/>
      <c r="G2" s="40"/>
      <c r="H2" s="40"/>
      <c r="I2" s="40"/>
      <c r="J2" s="40"/>
      <c r="K2" s="41"/>
      <c r="L2" s="35"/>
    </row>
    <row r="3" spans="1:14" x14ac:dyDescent="0.2">
      <c r="A3" s="27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x14ac:dyDescent="0.2">
      <c r="A4" s="28"/>
      <c r="B4" s="4"/>
      <c r="C4" s="5" t="s">
        <v>1</v>
      </c>
      <c r="D4" s="6" t="s">
        <v>9</v>
      </c>
      <c r="E4" s="5" t="s">
        <v>15</v>
      </c>
      <c r="F4" s="5" t="s">
        <v>9</v>
      </c>
      <c r="G4" s="5" t="s">
        <v>15</v>
      </c>
      <c r="H4" s="5" t="s">
        <v>9</v>
      </c>
      <c r="I4" s="5" t="s">
        <v>15</v>
      </c>
      <c r="J4" s="5" t="s">
        <v>9</v>
      </c>
      <c r="K4" s="6" t="s">
        <v>9</v>
      </c>
    </row>
    <row r="5" spans="1:14" x14ac:dyDescent="0.2">
      <c r="A5" s="29"/>
      <c r="B5" s="6" t="s">
        <v>2</v>
      </c>
      <c r="C5" s="7"/>
      <c r="D5" s="6" t="s">
        <v>0</v>
      </c>
      <c r="E5" s="6" t="s">
        <v>16</v>
      </c>
      <c r="F5" s="6" t="s">
        <v>12</v>
      </c>
      <c r="G5" s="6" t="s">
        <v>17</v>
      </c>
      <c r="H5" s="6" t="s">
        <v>12</v>
      </c>
      <c r="I5" s="6" t="s">
        <v>17</v>
      </c>
      <c r="J5" s="6" t="s">
        <v>10</v>
      </c>
      <c r="K5" s="6" t="s">
        <v>7</v>
      </c>
    </row>
    <row r="6" spans="1:14" x14ac:dyDescent="0.2">
      <c r="A6" s="30" t="s">
        <v>18</v>
      </c>
      <c r="B6" s="6" t="s">
        <v>4</v>
      </c>
      <c r="C6" s="7" t="s">
        <v>3</v>
      </c>
      <c r="D6" s="7" t="s">
        <v>3</v>
      </c>
      <c r="E6" s="6" t="s">
        <v>11</v>
      </c>
      <c r="F6" s="6" t="s">
        <v>11</v>
      </c>
      <c r="G6" s="6" t="s">
        <v>0</v>
      </c>
      <c r="H6" s="6" t="s">
        <v>13</v>
      </c>
      <c r="I6" s="6" t="s">
        <v>10</v>
      </c>
      <c r="J6" s="6" t="s">
        <v>14</v>
      </c>
      <c r="K6" s="7"/>
    </row>
    <row r="7" spans="1:14" x14ac:dyDescent="0.2">
      <c r="A7" s="29"/>
      <c r="B7" s="9"/>
      <c r="C7" s="7" t="s">
        <v>5</v>
      </c>
      <c r="D7" s="7" t="s">
        <v>5</v>
      </c>
      <c r="E7" s="10"/>
      <c r="F7" s="10"/>
      <c r="G7" s="6" t="s">
        <v>19</v>
      </c>
      <c r="H7" s="8"/>
      <c r="I7" s="6" t="s">
        <v>14</v>
      </c>
      <c r="J7" s="7"/>
      <c r="K7" s="7"/>
    </row>
    <row r="8" spans="1:14" x14ac:dyDescent="0.2">
      <c r="A8" s="29"/>
      <c r="B8" s="9"/>
      <c r="C8" s="7" t="s">
        <v>6</v>
      </c>
      <c r="D8" s="7" t="s">
        <v>6</v>
      </c>
      <c r="E8" s="9"/>
      <c r="F8" s="9"/>
      <c r="G8" s="6"/>
      <c r="H8" s="9"/>
      <c r="I8" s="11"/>
      <c r="J8" s="11"/>
      <c r="K8" s="7"/>
    </row>
    <row r="9" spans="1:14" x14ac:dyDescent="0.2">
      <c r="A9" s="27"/>
      <c r="B9" s="2"/>
      <c r="C9" s="12"/>
      <c r="D9" s="13"/>
      <c r="E9" s="2"/>
      <c r="F9" s="2"/>
      <c r="G9" s="13"/>
      <c r="H9" s="13"/>
      <c r="I9" s="12"/>
      <c r="J9" s="12"/>
      <c r="K9" s="13"/>
    </row>
    <row r="10" spans="1:14" x14ac:dyDescent="0.2">
      <c r="A10" s="31"/>
      <c r="B10" s="1"/>
      <c r="C10" s="1"/>
      <c r="D10" s="1"/>
      <c r="E10" s="1"/>
      <c r="F10" s="1"/>
      <c r="G10" s="1"/>
      <c r="H10" s="14"/>
      <c r="I10" s="14"/>
      <c r="J10" s="14"/>
      <c r="K10" s="1"/>
    </row>
    <row r="11" spans="1:14" ht="22.5" x14ac:dyDescent="0.2">
      <c r="A11" s="23" t="s">
        <v>24</v>
      </c>
      <c r="B11" s="34">
        <v>29</v>
      </c>
      <c r="C11" s="15">
        <v>43</v>
      </c>
      <c r="D11" s="21">
        <f>C11/B25</f>
        <v>7.8039927404718698E-2</v>
      </c>
      <c r="E11" s="15">
        <v>24</v>
      </c>
      <c r="F11" s="21">
        <f>E11/B25</f>
        <v>4.3557168784029036E-2</v>
      </c>
      <c r="G11" s="15">
        <v>3</v>
      </c>
      <c r="H11" s="21">
        <f>G11/B25</f>
        <v>5.4446460980036296E-3</v>
      </c>
      <c r="I11" s="16">
        <f>C11-E11-G11</f>
        <v>16</v>
      </c>
      <c r="J11" s="21">
        <f>I11/B25</f>
        <v>2.9038112522686024E-2</v>
      </c>
      <c r="K11" s="19">
        <f>1-D11</f>
        <v>0.92196007259528134</v>
      </c>
      <c r="M11" s="42" t="s">
        <v>28</v>
      </c>
      <c r="N11" s="42"/>
    </row>
    <row r="12" spans="1:14" ht="22.5" x14ac:dyDescent="0.2">
      <c r="A12" s="38" t="s">
        <v>23</v>
      </c>
      <c r="B12" s="34">
        <v>17</v>
      </c>
      <c r="C12" s="15">
        <v>9</v>
      </c>
      <c r="D12" s="21">
        <f>C12/B26</f>
        <v>2.7863777089783281E-2</v>
      </c>
      <c r="E12" s="15">
        <v>6</v>
      </c>
      <c r="F12" s="21">
        <f>E12/B26</f>
        <v>1.8575851393188854E-2</v>
      </c>
      <c r="G12" s="15">
        <v>0</v>
      </c>
      <c r="H12" s="21">
        <f>G12/B26</f>
        <v>0</v>
      </c>
      <c r="I12" s="16">
        <f t="shared" ref="I12:I15" si="0">C12-E12-G12</f>
        <v>3</v>
      </c>
      <c r="J12" s="21">
        <f>I12/B26</f>
        <v>9.2879256965944269E-3</v>
      </c>
      <c r="K12" s="19">
        <f t="shared" ref="K12:K15" si="1">1-D12</f>
        <v>0.97213622291021673</v>
      </c>
      <c r="M12" s="42" t="s">
        <v>27</v>
      </c>
      <c r="N12" s="42"/>
    </row>
    <row r="13" spans="1:14" ht="33.75" x14ac:dyDescent="0.2">
      <c r="A13" s="36" t="s">
        <v>22</v>
      </c>
      <c r="B13" s="34">
        <v>10</v>
      </c>
      <c r="C13" s="15">
        <v>12</v>
      </c>
      <c r="D13" s="21">
        <f>C13/B27</f>
        <v>6.4516129032258063E-2</v>
      </c>
      <c r="E13" s="15">
        <v>5</v>
      </c>
      <c r="F13" s="21">
        <f>E13/B27</f>
        <v>2.6881720430107527E-2</v>
      </c>
      <c r="G13" s="15">
        <v>2</v>
      </c>
      <c r="H13" s="21">
        <f>G13/B27</f>
        <v>1.0752688172043012E-2</v>
      </c>
      <c r="I13" s="16">
        <f t="shared" si="0"/>
        <v>5</v>
      </c>
      <c r="J13" s="21">
        <f>I13/B27</f>
        <v>2.6881720430107527E-2</v>
      </c>
      <c r="K13" s="19">
        <f t="shared" si="1"/>
        <v>0.93548387096774199</v>
      </c>
      <c r="M13" s="42" t="s">
        <v>21</v>
      </c>
      <c r="N13" s="42"/>
    </row>
    <row r="14" spans="1:14" x14ac:dyDescent="0.2">
      <c r="A14" s="36" t="s">
        <v>25</v>
      </c>
      <c r="B14" s="34">
        <v>26</v>
      </c>
      <c r="C14" s="15">
        <v>54</v>
      </c>
      <c r="D14" s="21">
        <f>C14/B28</f>
        <v>0.11842105263157894</v>
      </c>
      <c r="E14" s="15">
        <v>26</v>
      </c>
      <c r="F14" s="21">
        <f>E14/B28</f>
        <v>5.701754385964912E-2</v>
      </c>
      <c r="G14" s="15">
        <v>21</v>
      </c>
      <c r="H14" s="21">
        <f>G14/B28</f>
        <v>4.6052631578947366E-2</v>
      </c>
      <c r="I14" s="16">
        <f t="shared" si="0"/>
        <v>7</v>
      </c>
      <c r="J14" s="21">
        <f>I14/B28</f>
        <v>1.5350877192982455E-2</v>
      </c>
      <c r="K14" s="19">
        <f t="shared" si="1"/>
        <v>0.88157894736842102</v>
      </c>
      <c r="M14" s="42" t="s">
        <v>21</v>
      </c>
      <c r="N14" s="42"/>
    </row>
    <row r="15" spans="1:14" ht="21" customHeight="1" x14ac:dyDescent="0.2">
      <c r="A15" s="37" t="s">
        <v>26</v>
      </c>
      <c r="B15" s="34">
        <v>12</v>
      </c>
      <c r="C15" s="15">
        <v>11</v>
      </c>
      <c r="D15" s="21">
        <f>C15/B29</f>
        <v>4.8888888888888891E-2</v>
      </c>
      <c r="E15" s="15">
        <v>9</v>
      </c>
      <c r="F15" s="21">
        <f>E15/B29</f>
        <v>0.04</v>
      </c>
      <c r="G15" s="15">
        <v>0</v>
      </c>
      <c r="H15" s="21">
        <f>G15/B29</f>
        <v>0</v>
      </c>
      <c r="I15" s="15">
        <f t="shared" si="0"/>
        <v>2</v>
      </c>
      <c r="J15" s="21">
        <f>I15/B29</f>
        <v>8.8888888888888889E-3</v>
      </c>
      <c r="K15" s="19">
        <f t="shared" si="1"/>
        <v>0.95111111111111113</v>
      </c>
      <c r="M15" s="42" t="s">
        <v>35</v>
      </c>
      <c r="N15" s="42" t="s">
        <v>21</v>
      </c>
    </row>
    <row r="16" spans="1:14" ht="13.5" thickBot="1" x14ac:dyDescent="0.25">
      <c r="A16" s="32"/>
      <c r="B16" s="3"/>
      <c r="C16" s="3"/>
      <c r="D16" s="3"/>
      <c r="E16" s="3"/>
      <c r="F16" s="3"/>
      <c r="G16" s="3"/>
      <c r="H16" s="3"/>
      <c r="I16" s="3"/>
      <c r="J16" s="24"/>
      <c r="K16" s="25"/>
      <c r="M16" s="42"/>
      <c r="N16" s="42"/>
    </row>
    <row r="17" spans="1:14" ht="13.5" thickTop="1" x14ac:dyDescent="0.2">
      <c r="A17" s="33" t="s">
        <v>8</v>
      </c>
      <c r="B17" s="17">
        <f>SUM(B11:B15)</f>
        <v>94</v>
      </c>
      <c r="C17" s="22">
        <f>SUM(C11:C15)</f>
        <v>129</v>
      </c>
      <c r="D17" s="18">
        <f>C17/(B25+B26+B27+B28+B29)</f>
        <v>7.4095347501435954E-2</v>
      </c>
      <c r="E17" s="20">
        <f>SUM(E11:E15)</f>
        <v>70</v>
      </c>
      <c r="F17" s="18">
        <f>E17/(B25+B26+B27+B28+B29)</f>
        <v>4.0206777713957496E-2</v>
      </c>
      <c r="G17" s="20">
        <f>SUM(G11:G15)</f>
        <v>26</v>
      </c>
      <c r="H17" s="18">
        <f>G17/(B25+B26+B27+B28+B29)</f>
        <v>1.4933946008041356E-2</v>
      </c>
      <c r="I17" s="20">
        <f>SUM(I11:I15)</f>
        <v>33</v>
      </c>
      <c r="J17" s="18">
        <f>I17/(B25+B26+B27+B28+B29)</f>
        <v>1.8954623779437105E-2</v>
      </c>
      <c r="K17" s="18">
        <f>1-D17</f>
        <v>0.92590465249856402</v>
      </c>
      <c r="M17" s="43">
        <f>SUM(F17+H17+J17+K17)</f>
        <v>1</v>
      </c>
      <c r="N17" s="42"/>
    </row>
    <row r="18" spans="1:14" x14ac:dyDescent="0.2">
      <c r="M18" s="42"/>
      <c r="N18" s="42"/>
    </row>
    <row r="19" spans="1:14" x14ac:dyDescent="0.2">
      <c r="A19" s="44"/>
      <c r="B19" s="42"/>
      <c r="C19" s="42"/>
      <c r="D19" s="42"/>
    </row>
    <row r="20" spans="1:14" x14ac:dyDescent="0.2">
      <c r="A20" s="44"/>
      <c r="B20" s="42"/>
      <c r="C20" s="42" t="s">
        <v>20</v>
      </c>
      <c r="D20" s="43">
        <f>AVERAGE(D11:D15)</f>
        <v>6.7545955009445574E-2</v>
      </c>
      <c r="E20" s="42"/>
      <c r="F20" s="43">
        <f>AVERAGE(F11:F15)</f>
        <v>3.7206456893394906E-2</v>
      </c>
      <c r="G20" s="42"/>
      <c r="H20" s="43">
        <f>AVERAGE(H11:H15)</f>
        <v>1.2449993169798801E-2</v>
      </c>
      <c r="I20" s="42"/>
      <c r="J20" s="43">
        <f>AVERAGE(J11:J15)</f>
        <v>1.7889504946251866E-2</v>
      </c>
      <c r="K20" s="43">
        <f>AVERAGE(K11:K15)</f>
        <v>0.93245404499055451</v>
      </c>
    </row>
    <row r="21" spans="1:14" x14ac:dyDescent="0.2">
      <c r="A21" s="44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4" x14ac:dyDescent="0.2">
      <c r="A22" s="44"/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3" spans="1:14" x14ac:dyDescent="0.2">
      <c r="A23" s="44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4" x14ac:dyDescent="0.2">
      <c r="A24" s="44"/>
      <c r="B24" s="45" t="s">
        <v>34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1:14" x14ac:dyDescent="0.2">
      <c r="A25" s="46" t="s">
        <v>29</v>
      </c>
      <c r="B25" s="42">
        <v>551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1:14" x14ac:dyDescent="0.2">
      <c r="A26" s="46" t="s">
        <v>30</v>
      </c>
      <c r="B26" s="42">
        <v>323</v>
      </c>
      <c r="C26" s="42"/>
      <c r="D26" s="43"/>
      <c r="E26" s="42"/>
      <c r="F26" s="42"/>
      <c r="G26" s="42"/>
      <c r="H26" s="42"/>
      <c r="I26" s="42"/>
      <c r="J26" s="42"/>
      <c r="K26" s="42"/>
    </row>
    <row r="27" spans="1:14" x14ac:dyDescent="0.2">
      <c r="A27" s="46" t="s">
        <v>31</v>
      </c>
      <c r="B27" s="42">
        <v>186</v>
      </c>
      <c r="C27" s="47"/>
      <c r="D27" s="43"/>
      <c r="E27" s="42"/>
      <c r="F27" s="42"/>
      <c r="G27" s="42"/>
      <c r="H27" s="42"/>
      <c r="I27" s="42"/>
      <c r="J27" s="42"/>
      <c r="K27" s="42"/>
    </row>
    <row r="28" spans="1:14" x14ac:dyDescent="0.2">
      <c r="A28" s="46" t="s">
        <v>32</v>
      </c>
      <c r="B28" s="42">
        <v>456</v>
      </c>
      <c r="C28" s="48"/>
      <c r="D28" s="43"/>
      <c r="E28" s="42"/>
      <c r="F28" s="42"/>
      <c r="G28" s="42"/>
      <c r="H28" s="42"/>
      <c r="I28" s="42"/>
      <c r="J28" s="42"/>
      <c r="K28" s="42"/>
    </row>
    <row r="29" spans="1:14" x14ac:dyDescent="0.2">
      <c r="A29" s="46" t="s">
        <v>33</v>
      </c>
      <c r="B29" s="42">
        <v>225</v>
      </c>
      <c r="C29" s="42"/>
      <c r="D29" s="43"/>
      <c r="E29" s="42"/>
      <c r="F29" s="42"/>
      <c r="G29" s="42"/>
      <c r="H29" s="42"/>
      <c r="I29" s="42"/>
      <c r="J29" s="42"/>
      <c r="K29" s="42"/>
    </row>
    <row r="30" spans="1:14" x14ac:dyDescent="0.2">
      <c r="A30" s="44"/>
      <c r="B30" s="42"/>
      <c r="C30" s="42"/>
      <c r="D30" s="43"/>
    </row>
    <row r="31" spans="1:14" ht="13.5" thickBot="1" x14ac:dyDescent="0.25"/>
    <row r="32" spans="1:14" ht="13.5" thickBot="1" x14ac:dyDescent="0.25">
      <c r="A32" s="39"/>
      <c r="B32" s="40"/>
      <c r="C32" s="40"/>
      <c r="D32" s="40" t="s">
        <v>37</v>
      </c>
      <c r="E32" s="40"/>
      <c r="F32" s="40"/>
      <c r="G32" s="40"/>
      <c r="H32" s="40"/>
      <c r="I32" s="40"/>
      <c r="J32" s="40"/>
      <c r="K32" s="41"/>
      <c r="L32" s="35"/>
    </row>
    <row r="33" spans="1:14" x14ac:dyDescent="0.2">
      <c r="A33" s="27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4" x14ac:dyDescent="0.2">
      <c r="A34" s="28"/>
      <c r="B34" s="4"/>
      <c r="C34" s="5" t="s">
        <v>1</v>
      </c>
      <c r="D34" s="6" t="s">
        <v>9</v>
      </c>
      <c r="E34" s="5" t="s">
        <v>15</v>
      </c>
      <c r="F34" s="5" t="s">
        <v>9</v>
      </c>
      <c r="G34" s="5" t="s">
        <v>15</v>
      </c>
      <c r="H34" s="5" t="s">
        <v>9</v>
      </c>
      <c r="I34" s="5" t="s">
        <v>15</v>
      </c>
      <c r="J34" s="5" t="s">
        <v>9</v>
      </c>
      <c r="K34" s="6" t="s">
        <v>9</v>
      </c>
    </row>
    <row r="35" spans="1:14" x14ac:dyDescent="0.2">
      <c r="A35" s="29"/>
      <c r="B35" s="6" t="s">
        <v>2</v>
      </c>
      <c r="C35" s="49"/>
      <c r="D35" s="6" t="s">
        <v>0</v>
      </c>
      <c r="E35" s="6" t="s">
        <v>16</v>
      </c>
      <c r="F35" s="6" t="s">
        <v>12</v>
      </c>
      <c r="G35" s="6" t="s">
        <v>17</v>
      </c>
      <c r="H35" s="6" t="s">
        <v>12</v>
      </c>
      <c r="I35" s="6" t="s">
        <v>17</v>
      </c>
      <c r="J35" s="6" t="s">
        <v>10</v>
      </c>
      <c r="K35" s="6" t="s">
        <v>7</v>
      </c>
    </row>
    <row r="36" spans="1:14" x14ac:dyDescent="0.2">
      <c r="A36" s="30" t="s">
        <v>18</v>
      </c>
      <c r="B36" s="6" t="s">
        <v>4</v>
      </c>
      <c r="C36" s="49" t="s">
        <v>3</v>
      </c>
      <c r="D36" s="49" t="s">
        <v>3</v>
      </c>
      <c r="E36" s="6" t="s">
        <v>11</v>
      </c>
      <c r="F36" s="6" t="s">
        <v>11</v>
      </c>
      <c r="G36" s="6" t="s">
        <v>0</v>
      </c>
      <c r="H36" s="6" t="s">
        <v>13</v>
      </c>
      <c r="I36" s="6" t="s">
        <v>10</v>
      </c>
      <c r="J36" s="6" t="s">
        <v>14</v>
      </c>
      <c r="K36" s="49"/>
    </row>
    <row r="37" spans="1:14" x14ac:dyDescent="0.2">
      <c r="A37" s="29"/>
      <c r="B37" s="9"/>
      <c r="C37" s="49" t="s">
        <v>5</v>
      </c>
      <c r="D37" s="49" t="s">
        <v>5</v>
      </c>
      <c r="E37" s="10"/>
      <c r="F37" s="10"/>
      <c r="G37" s="6" t="s">
        <v>19</v>
      </c>
      <c r="H37" s="8"/>
      <c r="I37" s="6" t="s">
        <v>14</v>
      </c>
      <c r="J37" s="49"/>
      <c r="K37" s="49"/>
    </row>
    <row r="38" spans="1:14" x14ac:dyDescent="0.2">
      <c r="A38" s="29"/>
      <c r="B38" s="9"/>
      <c r="C38" s="49" t="s">
        <v>6</v>
      </c>
      <c r="D38" s="49" t="s">
        <v>6</v>
      </c>
      <c r="E38" s="9"/>
      <c r="F38" s="9"/>
      <c r="G38" s="6"/>
      <c r="H38" s="9"/>
      <c r="I38" s="10"/>
      <c r="J38" s="10"/>
      <c r="K38" s="49"/>
    </row>
    <row r="39" spans="1:14" x14ac:dyDescent="0.2">
      <c r="A39" s="27"/>
      <c r="B39" s="2"/>
      <c r="C39" s="50"/>
      <c r="D39" s="13"/>
      <c r="E39" s="2"/>
      <c r="F39" s="2"/>
      <c r="G39" s="13"/>
      <c r="H39" s="13"/>
      <c r="I39" s="50"/>
      <c r="J39" s="50"/>
      <c r="K39" s="13"/>
      <c r="M39" s="42"/>
      <c r="N39" s="42"/>
    </row>
    <row r="40" spans="1:14" x14ac:dyDescent="0.2">
      <c r="A40" s="31"/>
      <c r="B40" s="1"/>
      <c r="C40" s="1"/>
      <c r="D40" s="1"/>
      <c r="E40" s="1"/>
      <c r="F40" s="1"/>
      <c r="G40" s="1"/>
      <c r="H40" s="14"/>
      <c r="I40" s="14"/>
      <c r="J40" s="14"/>
      <c r="K40" s="1"/>
      <c r="M40" s="42"/>
      <c r="N40" s="42"/>
    </row>
    <row r="41" spans="1:14" ht="22.5" x14ac:dyDescent="0.2">
      <c r="A41" s="23" t="s">
        <v>24</v>
      </c>
      <c r="B41" s="51">
        <v>29</v>
      </c>
      <c r="C41" s="52">
        <v>74.5</v>
      </c>
      <c r="D41" s="53">
        <f>C41/B55</f>
        <v>0.12844827586206897</v>
      </c>
      <c r="E41" s="52">
        <v>36.5</v>
      </c>
      <c r="F41" s="53">
        <f>E41/B55</f>
        <v>6.2931034482758622E-2</v>
      </c>
      <c r="G41" s="52">
        <v>12</v>
      </c>
      <c r="H41" s="53">
        <f>G41/B55</f>
        <v>2.0689655172413793E-2</v>
      </c>
      <c r="I41" s="54">
        <f>C41-E41-G41</f>
        <v>26</v>
      </c>
      <c r="J41" s="53">
        <f>I41/B55</f>
        <v>4.4827586206896551E-2</v>
      </c>
      <c r="K41" s="55">
        <f>1-D41</f>
        <v>0.87155172413793103</v>
      </c>
      <c r="M41" s="42" t="s">
        <v>28</v>
      </c>
      <c r="N41" s="42"/>
    </row>
    <row r="42" spans="1:14" ht="22.5" x14ac:dyDescent="0.2">
      <c r="A42" s="38" t="s">
        <v>23</v>
      </c>
      <c r="B42" s="51">
        <v>17</v>
      </c>
      <c r="C42" s="52">
        <v>17</v>
      </c>
      <c r="D42" s="53">
        <f>C42/B56</f>
        <v>0.05</v>
      </c>
      <c r="E42" s="52">
        <v>10</v>
      </c>
      <c r="F42" s="53">
        <f>E42/B56</f>
        <v>2.9411764705882353E-2</v>
      </c>
      <c r="G42" s="52">
        <v>2</v>
      </c>
      <c r="H42" s="53">
        <f>G42/B56</f>
        <v>5.8823529411764705E-3</v>
      </c>
      <c r="I42" s="54">
        <f t="shared" ref="I42:I45" si="2">C42-E42-G42</f>
        <v>5</v>
      </c>
      <c r="J42" s="53">
        <f>I42/B56</f>
        <v>1.4705882352941176E-2</v>
      </c>
      <c r="K42" s="55">
        <f t="shared" ref="K42:K45" si="3">1-D42</f>
        <v>0.95</v>
      </c>
      <c r="M42" s="42" t="s">
        <v>27</v>
      </c>
      <c r="N42" s="42"/>
    </row>
    <row r="43" spans="1:14" ht="33.75" x14ac:dyDescent="0.2">
      <c r="A43" s="36" t="s">
        <v>22</v>
      </c>
      <c r="B43" s="51">
        <v>10</v>
      </c>
      <c r="C43" s="52">
        <v>14</v>
      </c>
      <c r="D43" s="53">
        <f>C43/B57</f>
        <v>7.1428571428571425E-2</v>
      </c>
      <c r="E43" s="52">
        <v>6.5</v>
      </c>
      <c r="F43" s="53">
        <f>E43/B57</f>
        <v>3.3163265306122451E-2</v>
      </c>
      <c r="G43" s="52">
        <v>2</v>
      </c>
      <c r="H43" s="53">
        <f>G43/B57</f>
        <v>1.020408163265306E-2</v>
      </c>
      <c r="I43" s="54">
        <f t="shared" si="2"/>
        <v>5.5</v>
      </c>
      <c r="J43" s="53">
        <f>I43/B57</f>
        <v>2.8061224489795918E-2</v>
      </c>
      <c r="K43" s="55">
        <f t="shared" si="3"/>
        <v>0.9285714285714286</v>
      </c>
      <c r="M43" s="42" t="s">
        <v>21</v>
      </c>
      <c r="N43" s="42"/>
    </row>
    <row r="44" spans="1:14" x14ac:dyDescent="0.2">
      <c r="A44" s="36" t="s">
        <v>25</v>
      </c>
      <c r="B44" s="51">
        <v>25</v>
      </c>
      <c r="C44" s="52">
        <v>42.5</v>
      </c>
      <c r="D44" s="53">
        <f>C44/B58</f>
        <v>9.2391304347826081E-2</v>
      </c>
      <c r="E44" s="52">
        <v>15.5</v>
      </c>
      <c r="F44" s="53">
        <f>E44/B58</f>
        <v>3.3695652173913043E-2</v>
      </c>
      <c r="G44" s="52">
        <v>21</v>
      </c>
      <c r="H44" s="53">
        <f>G44/B58</f>
        <v>4.5652173913043478E-2</v>
      </c>
      <c r="I44" s="54">
        <f t="shared" si="2"/>
        <v>6</v>
      </c>
      <c r="J44" s="53">
        <f>I44/B58</f>
        <v>1.3043478260869565E-2</v>
      </c>
      <c r="K44" s="55">
        <f t="shared" si="3"/>
        <v>0.90760869565217395</v>
      </c>
      <c r="M44" s="42" t="s">
        <v>21</v>
      </c>
      <c r="N44" s="42"/>
    </row>
    <row r="45" spans="1:14" ht="22.5" x14ac:dyDescent="0.2">
      <c r="A45" s="37" t="s">
        <v>26</v>
      </c>
      <c r="B45" s="51">
        <v>12</v>
      </c>
      <c r="C45" s="52">
        <v>8.5</v>
      </c>
      <c r="D45" s="53">
        <f>C45/B59</f>
        <v>3.6016949152542374E-2</v>
      </c>
      <c r="E45" s="52">
        <v>7.5</v>
      </c>
      <c r="F45" s="53">
        <f>E45/B59</f>
        <v>3.1779661016949151E-2</v>
      </c>
      <c r="G45" s="52">
        <v>0</v>
      </c>
      <c r="H45" s="53">
        <f>G45/B59</f>
        <v>0</v>
      </c>
      <c r="I45" s="52">
        <f t="shared" si="2"/>
        <v>1</v>
      </c>
      <c r="J45" s="53">
        <f>I45/B59</f>
        <v>4.2372881355932203E-3</v>
      </c>
      <c r="K45" s="55">
        <f t="shared" si="3"/>
        <v>0.96398305084745761</v>
      </c>
      <c r="M45" s="42" t="s">
        <v>35</v>
      </c>
      <c r="N45" s="42" t="s">
        <v>21</v>
      </c>
    </row>
    <row r="46" spans="1:14" ht="13.5" thickBot="1" x14ac:dyDescent="0.25">
      <c r="A46" s="32"/>
      <c r="B46" s="3"/>
      <c r="C46" s="3"/>
      <c r="D46" s="3"/>
      <c r="E46" s="3"/>
      <c r="F46" s="3"/>
      <c r="G46" s="3"/>
      <c r="H46" s="3"/>
      <c r="I46" s="3"/>
      <c r="J46" s="24"/>
      <c r="K46" s="25"/>
      <c r="M46" s="42"/>
      <c r="N46" s="42"/>
    </row>
    <row r="47" spans="1:14" ht="13.5" thickTop="1" x14ac:dyDescent="0.2">
      <c r="A47" s="33" t="s">
        <v>8</v>
      </c>
      <c r="B47" s="17">
        <f>SUM(B41:B45)</f>
        <v>93</v>
      </c>
      <c r="C47" s="22">
        <f>SUM(C41:C45)</f>
        <v>156.5</v>
      </c>
      <c r="D47" s="18">
        <f>C47/(B55+B56+B57+B58+B59)</f>
        <v>8.6368653421633551E-2</v>
      </c>
      <c r="E47" s="20">
        <f>SUM(E41:E45)</f>
        <v>76</v>
      </c>
      <c r="F47" s="18">
        <f>E47/(B55+B56+B57+B58+B59)</f>
        <v>4.194260485651214E-2</v>
      </c>
      <c r="G47" s="20">
        <f>SUM(G41:G45)</f>
        <v>37</v>
      </c>
      <c r="H47" s="18">
        <f>G47/(B55+B56+B57+B58+B59)</f>
        <v>2.0419426048565122E-2</v>
      </c>
      <c r="I47" s="20">
        <f>SUM(I41:I45)</f>
        <v>43.5</v>
      </c>
      <c r="J47" s="18">
        <f>I47/(B55+B56+B57+B58+B59)</f>
        <v>2.4006622516556293E-2</v>
      </c>
      <c r="K47" s="18">
        <f>1-D47</f>
        <v>0.91363134657836642</v>
      </c>
      <c r="M47" s="43">
        <f>SUM(F47+H47+J47+K47)</f>
        <v>1</v>
      </c>
      <c r="N47" s="42"/>
    </row>
    <row r="48" spans="1:14" x14ac:dyDescent="0.2">
      <c r="M48" s="42"/>
      <c r="N48" s="42"/>
    </row>
    <row r="50" spans="1:12" x14ac:dyDescent="0.2">
      <c r="A50" s="44"/>
      <c r="B50" s="42"/>
      <c r="C50" s="42" t="s">
        <v>20</v>
      </c>
      <c r="D50" s="43">
        <f>AVERAGE(D41:D45)</f>
        <v>7.5657020158201777E-2</v>
      </c>
      <c r="E50" s="42"/>
      <c r="F50" s="43">
        <f>AVERAGE(F41:F45)</f>
        <v>3.8196275537125124E-2</v>
      </c>
      <c r="G50" s="42"/>
      <c r="H50" s="43">
        <f>AVERAGE(H41:H45)</f>
        <v>1.6485652731857359E-2</v>
      </c>
      <c r="I50" s="42"/>
      <c r="J50" s="43">
        <f>AVERAGE(J41:J45)</f>
        <v>2.0975091889219286E-2</v>
      </c>
      <c r="K50" s="43">
        <f>AVERAGE(K41:K45)</f>
        <v>0.92434297984179814</v>
      </c>
    </row>
    <row r="51" spans="1:12" x14ac:dyDescent="0.2">
      <c r="A51" s="44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2" x14ac:dyDescent="0.2">
      <c r="A52" s="44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2" x14ac:dyDescent="0.2">
      <c r="A53" s="44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2" x14ac:dyDescent="0.2">
      <c r="A54" s="44"/>
      <c r="B54" s="45" t="s">
        <v>34</v>
      </c>
      <c r="C54" s="42"/>
      <c r="D54" s="42"/>
      <c r="E54" s="42"/>
      <c r="F54" s="42"/>
      <c r="G54" s="42"/>
      <c r="H54" s="42"/>
      <c r="I54" s="42"/>
      <c r="J54" s="42"/>
      <c r="K54" s="42"/>
    </row>
    <row r="55" spans="1:12" x14ac:dyDescent="0.2">
      <c r="A55" s="46" t="s">
        <v>29</v>
      </c>
      <c r="B55" s="42">
        <v>580</v>
      </c>
      <c r="C55" s="42"/>
      <c r="D55" s="42"/>
      <c r="E55" s="42"/>
      <c r="F55" s="42"/>
      <c r="G55" s="42"/>
      <c r="H55" s="42"/>
      <c r="I55" s="42"/>
      <c r="J55" s="42"/>
      <c r="K55" s="42"/>
    </row>
    <row r="56" spans="1:12" x14ac:dyDescent="0.2">
      <c r="A56" s="46" t="s">
        <v>30</v>
      </c>
      <c r="B56" s="42">
        <v>340</v>
      </c>
      <c r="C56" s="42"/>
      <c r="D56" s="43"/>
      <c r="E56" s="42"/>
      <c r="F56" s="42"/>
      <c r="G56" s="42"/>
      <c r="H56" s="42"/>
      <c r="I56" s="42"/>
      <c r="J56" s="42"/>
      <c r="K56" s="42"/>
    </row>
    <row r="57" spans="1:12" x14ac:dyDescent="0.2">
      <c r="A57" s="46" t="s">
        <v>31</v>
      </c>
      <c r="B57" s="42">
        <v>196</v>
      </c>
      <c r="C57" s="47"/>
      <c r="D57" s="43"/>
      <c r="E57" s="42"/>
      <c r="F57" s="42"/>
      <c r="G57" s="42"/>
      <c r="H57" s="42"/>
      <c r="I57" s="42"/>
      <c r="J57" s="42"/>
      <c r="K57" s="42"/>
    </row>
    <row r="58" spans="1:12" x14ac:dyDescent="0.2">
      <c r="A58" s="46" t="s">
        <v>32</v>
      </c>
      <c r="B58" s="42">
        <v>460</v>
      </c>
      <c r="C58" s="48"/>
      <c r="D58" s="43"/>
      <c r="E58" s="42"/>
      <c r="F58" s="42"/>
      <c r="G58" s="42"/>
      <c r="H58" s="42"/>
      <c r="I58" s="42"/>
      <c r="J58" s="42"/>
      <c r="K58" s="42"/>
    </row>
    <row r="59" spans="1:12" x14ac:dyDescent="0.2">
      <c r="A59" s="46" t="s">
        <v>33</v>
      </c>
      <c r="B59" s="42">
        <v>236</v>
      </c>
      <c r="C59" s="42"/>
      <c r="D59" s="43"/>
      <c r="E59" s="42"/>
      <c r="F59" s="42"/>
      <c r="G59" s="42"/>
      <c r="H59" s="42"/>
      <c r="I59" s="42"/>
      <c r="J59" s="42"/>
      <c r="K59" s="42"/>
    </row>
    <row r="60" spans="1:12" x14ac:dyDescent="0.2">
      <c r="A60" s="44"/>
      <c r="B60" s="42"/>
      <c r="C60" s="42"/>
      <c r="D60" s="43"/>
      <c r="E60" s="42"/>
      <c r="F60" s="42"/>
      <c r="G60" s="42"/>
      <c r="H60" s="42"/>
      <c r="I60" s="42"/>
      <c r="J60" s="42"/>
      <c r="K60" s="42"/>
    </row>
    <row r="62" spans="1:12" ht="13.5" thickBot="1" x14ac:dyDescent="0.25"/>
    <row r="63" spans="1:12" ht="13.5" thickBot="1" x14ac:dyDescent="0.25">
      <c r="A63" s="39"/>
      <c r="B63" s="40"/>
      <c r="C63" s="40"/>
      <c r="D63" s="40" t="s">
        <v>38</v>
      </c>
      <c r="E63" s="40"/>
      <c r="F63" s="40"/>
      <c r="G63" s="40"/>
      <c r="H63" s="40"/>
      <c r="I63" s="40"/>
      <c r="J63" s="40"/>
      <c r="K63" s="41"/>
      <c r="L63" s="35"/>
    </row>
    <row r="64" spans="1:12" x14ac:dyDescent="0.2">
      <c r="A64" s="27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4" x14ac:dyDescent="0.2">
      <c r="A65" s="28"/>
      <c r="B65" s="4"/>
      <c r="C65" s="5" t="s">
        <v>1</v>
      </c>
      <c r="D65" s="6" t="s">
        <v>9</v>
      </c>
      <c r="E65" s="5" t="s">
        <v>15</v>
      </c>
      <c r="F65" s="5" t="s">
        <v>9</v>
      </c>
      <c r="G65" s="5" t="s">
        <v>15</v>
      </c>
      <c r="H65" s="5" t="s">
        <v>9</v>
      </c>
      <c r="I65" s="5" t="s">
        <v>15</v>
      </c>
      <c r="J65" s="5" t="s">
        <v>9</v>
      </c>
      <c r="K65" s="6" t="s">
        <v>9</v>
      </c>
    </row>
    <row r="66" spans="1:14" x14ac:dyDescent="0.2">
      <c r="A66" s="29"/>
      <c r="B66" s="6" t="s">
        <v>2</v>
      </c>
      <c r="C66" s="49"/>
      <c r="D66" s="6" t="s">
        <v>0</v>
      </c>
      <c r="E66" s="6" t="s">
        <v>16</v>
      </c>
      <c r="F66" s="6" t="s">
        <v>12</v>
      </c>
      <c r="G66" s="6" t="s">
        <v>17</v>
      </c>
      <c r="H66" s="6" t="s">
        <v>12</v>
      </c>
      <c r="I66" s="6" t="s">
        <v>17</v>
      </c>
      <c r="J66" s="6" t="s">
        <v>10</v>
      </c>
      <c r="K66" s="6" t="s">
        <v>7</v>
      </c>
    </row>
    <row r="67" spans="1:14" x14ac:dyDescent="0.2">
      <c r="A67" s="30" t="s">
        <v>18</v>
      </c>
      <c r="B67" s="6" t="s">
        <v>4</v>
      </c>
      <c r="C67" s="49" t="s">
        <v>3</v>
      </c>
      <c r="D67" s="49" t="s">
        <v>3</v>
      </c>
      <c r="E67" s="6" t="s">
        <v>11</v>
      </c>
      <c r="F67" s="6" t="s">
        <v>11</v>
      </c>
      <c r="G67" s="6" t="s">
        <v>0</v>
      </c>
      <c r="H67" s="6" t="s">
        <v>13</v>
      </c>
      <c r="I67" s="6" t="s">
        <v>10</v>
      </c>
      <c r="J67" s="6" t="s">
        <v>14</v>
      </c>
      <c r="K67" s="49"/>
    </row>
    <row r="68" spans="1:14" x14ac:dyDescent="0.2">
      <c r="A68" s="29"/>
      <c r="B68" s="9"/>
      <c r="C68" s="49" t="s">
        <v>5</v>
      </c>
      <c r="D68" s="49" t="s">
        <v>5</v>
      </c>
      <c r="E68" s="10"/>
      <c r="F68" s="10"/>
      <c r="G68" s="6" t="s">
        <v>19</v>
      </c>
      <c r="H68" s="8"/>
      <c r="I68" s="6" t="s">
        <v>14</v>
      </c>
      <c r="J68" s="49"/>
      <c r="K68" s="49"/>
    </row>
    <row r="69" spans="1:14" x14ac:dyDescent="0.2">
      <c r="A69" s="29"/>
      <c r="B69" s="9"/>
      <c r="C69" s="49" t="s">
        <v>6</v>
      </c>
      <c r="D69" s="49" t="s">
        <v>6</v>
      </c>
      <c r="E69" s="9"/>
      <c r="F69" s="9"/>
      <c r="G69" s="6"/>
      <c r="H69" s="9"/>
      <c r="I69" s="10"/>
      <c r="J69" s="10"/>
      <c r="K69" s="49"/>
    </row>
    <row r="70" spans="1:14" x14ac:dyDescent="0.2">
      <c r="A70" s="27"/>
      <c r="B70" s="2"/>
      <c r="C70" s="50"/>
      <c r="D70" s="13"/>
      <c r="E70" s="2"/>
      <c r="F70" s="2"/>
      <c r="G70" s="13"/>
      <c r="H70" s="13"/>
      <c r="I70" s="50"/>
      <c r="J70" s="50"/>
      <c r="K70" s="13"/>
    </row>
    <row r="71" spans="1:14" x14ac:dyDescent="0.2">
      <c r="A71" s="31"/>
      <c r="B71" s="1"/>
      <c r="C71" s="1"/>
      <c r="D71" s="1"/>
      <c r="E71" s="1"/>
      <c r="F71" s="1"/>
      <c r="G71" s="1"/>
      <c r="H71" s="14"/>
      <c r="I71" s="14"/>
      <c r="J71" s="14"/>
      <c r="K71" s="1"/>
    </row>
    <row r="72" spans="1:14" ht="22.5" x14ac:dyDescent="0.2">
      <c r="A72" s="23" t="s">
        <v>24</v>
      </c>
      <c r="B72" s="51">
        <v>29</v>
      </c>
      <c r="C72" s="52">
        <v>44.5</v>
      </c>
      <c r="D72" s="53">
        <f>C72/B86</f>
        <v>7.1428571428571425E-2</v>
      </c>
      <c r="E72" s="52">
        <v>28.5</v>
      </c>
      <c r="F72" s="53">
        <f>E72/B86</f>
        <v>4.5746388443017656E-2</v>
      </c>
      <c r="G72" s="52">
        <v>0</v>
      </c>
      <c r="H72" s="53">
        <f>G72/B86</f>
        <v>0</v>
      </c>
      <c r="I72" s="54">
        <f>C72-E72-G72</f>
        <v>16</v>
      </c>
      <c r="J72" s="53">
        <f>I72/B86</f>
        <v>2.5682182985553772E-2</v>
      </c>
      <c r="K72" s="55">
        <f>1-D72</f>
        <v>0.9285714285714286</v>
      </c>
      <c r="M72" s="42" t="s">
        <v>28</v>
      </c>
      <c r="N72" s="42"/>
    </row>
    <row r="73" spans="1:14" ht="22.5" x14ac:dyDescent="0.2">
      <c r="A73" s="38" t="s">
        <v>23</v>
      </c>
      <c r="B73" s="51">
        <v>17</v>
      </c>
      <c r="C73" s="52">
        <v>24</v>
      </c>
      <c r="D73" s="53">
        <f>C73/B87</f>
        <v>6.1381074168797956E-2</v>
      </c>
      <c r="E73" s="52">
        <v>18</v>
      </c>
      <c r="F73" s="53">
        <f>E73/B87</f>
        <v>4.6035805626598467E-2</v>
      </c>
      <c r="G73" s="52">
        <v>0</v>
      </c>
      <c r="H73" s="53">
        <f>G73/B87</f>
        <v>0</v>
      </c>
      <c r="I73" s="54">
        <f t="shared" ref="I73:I76" si="4">C73-E73-G73</f>
        <v>6</v>
      </c>
      <c r="J73" s="53">
        <f>I73/B87</f>
        <v>1.5345268542199489E-2</v>
      </c>
      <c r="K73" s="55">
        <f t="shared" ref="K73:K76" si="5">1-D73</f>
        <v>0.9386189258312021</v>
      </c>
      <c r="M73" s="42" t="s">
        <v>27</v>
      </c>
      <c r="N73" s="42"/>
    </row>
    <row r="74" spans="1:14" ht="33.75" x14ac:dyDescent="0.2">
      <c r="A74" s="36" t="s">
        <v>22</v>
      </c>
      <c r="B74" s="51">
        <v>10</v>
      </c>
      <c r="C74" s="52">
        <v>18.5</v>
      </c>
      <c r="D74" s="53">
        <f>C74/B88</f>
        <v>8.185840707964602E-2</v>
      </c>
      <c r="E74" s="52">
        <v>12.5</v>
      </c>
      <c r="F74" s="53">
        <f>E74/B88</f>
        <v>5.5309734513274339E-2</v>
      </c>
      <c r="G74" s="52">
        <v>0</v>
      </c>
      <c r="H74" s="53">
        <f>G74/B88</f>
        <v>0</v>
      </c>
      <c r="I74" s="54">
        <f t="shared" si="4"/>
        <v>6</v>
      </c>
      <c r="J74" s="53">
        <f>I74/B88</f>
        <v>2.6548672566371681E-2</v>
      </c>
      <c r="K74" s="55">
        <f t="shared" si="5"/>
        <v>0.91814159292035402</v>
      </c>
      <c r="M74" s="42" t="s">
        <v>21</v>
      </c>
      <c r="N74" s="42"/>
    </row>
    <row r="75" spans="1:14" x14ac:dyDescent="0.2">
      <c r="A75" s="36" t="s">
        <v>25</v>
      </c>
      <c r="B75" s="51">
        <v>25</v>
      </c>
      <c r="C75" s="52">
        <v>26.5</v>
      </c>
      <c r="D75" s="53">
        <f>C75/B89</f>
        <v>5.0094517958412098E-2</v>
      </c>
      <c r="E75" s="52">
        <v>13.5</v>
      </c>
      <c r="F75" s="53">
        <f>E75/B89</f>
        <v>2.5519848771266541E-2</v>
      </c>
      <c r="G75" s="52">
        <v>5</v>
      </c>
      <c r="H75" s="53">
        <f>G75/B89</f>
        <v>9.4517958412098299E-3</v>
      </c>
      <c r="I75" s="54">
        <f t="shared" si="4"/>
        <v>8</v>
      </c>
      <c r="J75" s="53">
        <f>I75/B89</f>
        <v>1.5122873345935728E-2</v>
      </c>
      <c r="K75" s="55">
        <f t="shared" si="5"/>
        <v>0.94990548204158787</v>
      </c>
      <c r="M75" s="42" t="s">
        <v>21</v>
      </c>
      <c r="N75" s="42"/>
    </row>
    <row r="76" spans="1:14" ht="22.5" x14ac:dyDescent="0.2">
      <c r="A76" s="37" t="s">
        <v>26</v>
      </c>
      <c r="B76" s="51">
        <v>12</v>
      </c>
      <c r="C76" s="52">
        <v>15.5</v>
      </c>
      <c r="D76" s="53">
        <f>C76/B90</f>
        <v>5.719557195571956E-2</v>
      </c>
      <c r="E76" s="52">
        <v>7.5</v>
      </c>
      <c r="F76" s="53">
        <f>E76/B90</f>
        <v>2.7675276752767528E-2</v>
      </c>
      <c r="G76" s="52">
        <v>6</v>
      </c>
      <c r="H76" s="53">
        <f>G76/B90</f>
        <v>2.2140221402214021E-2</v>
      </c>
      <c r="I76" s="52">
        <f t="shared" si="4"/>
        <v>2</v>
      </c>
      <c r="J76" s="53">
        <f>I76/B90</f>
        <v>7.3800738007380072E-3</v>
      </c>
      <c r="K76" s="55">
        <f t="shared" si="5"/>
        <v>0.94280442804428044</v>
      </c>
      <c r="M76" s="42" t="s">
        <v>35</v>
      </c>
      <c r="N76" s="42" t="s">
        <v>21</v>
      </c>
    </row>
    <row r="77" spans="1:14" ht="13.5" thickBot="1" x14ac:dyDescent="0.25">
      <c r="A77" s="32"/>
      <c r="B77" s="3"/>
      <c r="C77" s="3"/>
      <c r="D77" s="3"/>
      <c r="E77" s="3"/>
      <c r="F77" s="3"/>
      <c r="G77" s="3"/>
      <c r="H77" s="3"/>
      <c r="I77" s="3"/>
      <c r="J77" s="24"/>
      <c r="K77" s="25"/>
      <c r="M77" s="42"/>
      <c r="N77" s="42"/>
    </row>
    <row r="78" spans="1:14" ht="13.5" thickTop="1" x14ac:dyDescent="0.2">
      <c r="A78" s="33" t="s">
        <v>8</v>
      </c>
      <c r="B78" s="17">
        <f>SUM(B72:B76)</f>
        <v>93</v>
      </c>
      <c r="C78" s="22">
        <f>SUM(C72:C76)</f>
        <v>129</v>
      </c>
      <c r="D78" s="18">
        <f>C78/(B86+B87+B88+B89+B90)</f>
        <v>6.3235294117647056E-2</v>
      </c>
      <c r="E78" s="20">
        <f>SUM(E72:E76)</f>
        <v>80</v>
      </c>
      <c r="F78" s="18">
        <f>E78/(B86+B87+B88+B89+B90)</f>
        <v>3.9215686274509803E-2</v>
      </c>
      <c r="G78" s="20">
        <f>SUM(G72:G76)</f>
        <v>11</v>
      </c>
      <c r="H78" s="18">
        <f>G78/(B86+B87+B88+B89+B90)</f>
        <v>5.392156862745098E-3</v>
      </c>
      <c r="I78" s="20">
        <f>SUM(I72:I76)</f>
        <v>38</v>
      </c>
      <c r="J78" s="18">
        <f>I78/(B86+B87+B88+B89+B90)</f>
        <v>1.8627450980392157E-2</v>
      </c>
      <c r="K78" s="18">
        <f>1-D78</f>
        <v>0.93676470588235294</v>
      </c>
      <c r="M78" s="43">
        <f>SUM(F78+H78+J78+K78)</f>
        <v>1</v>
      </c>
      <c r="N78" s="42"/>
    </row>
    <row r="79" spans="1:14" x14ac:dyDescent="0.2">
      <c r="M79" s="42"/>
      <c r="N79" s="42"/>
    </row>
    <row r="80" spans="1:14" x14ac:dyDescent="0.2">
      <c r="M80" s="42"/>
      <c r="N80" s="42"/>
    </row>
    <row r="81" spans="1:12" x14ac:dyDescent="0.2">
      <c r="A81" s="44"/>
      <c r="B81" s="42"/>
      <c r="C81" s="42" t="s">
        <v>20</v>
      </c>
      <c r="D81" s="43">
        <f>AVERAGE(D72:D76)</f>
        <v>6.439162851822941E-2</v>
      </c>
      <c r="E81" s="42"/>
      <c r="F81" s="43">
        <f>AVERAGE(F72:F76)</f>
        <v>4.0057410821384906E-2</v>
      </c>
      <c r="G81" s="42"/>
      <c r="H81" s="43">
        <f>AVERAGE(H72:H76)</f>
        <v>6.3184034486847701E-3</v>
      </c>
      <c r="I81" s="42"/>
      <c r="J81" s="43">
        <f>AVERAGE(J72:J76)</f>
        <v>1.8015814248159737E-2</v>
      </c>
      <c r="K81" s="43">
        <f>AVERAGE(K72:K76)</f>
        <v>0.93560837148177056</v>
      </c>
    </row>
    <row r="82" spans="1:12" x14ac:dyDescent="0.2">
      <c r="A82" s="44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2" x14ac:dyDescent="0.2">
      <c r="A83" s="44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2" x14ac:dyDescent="0.2">
      <c r="A84" s="44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2" x14ac:dyDescent="0.2">
      <c r="A85" s="44"/>
      <c r="B85" s="45" t="s">
        <v>34</v>
      </c>
      <c r="C85" s="42"/>
      <c r="D85" s="42"/>
      <c r="E85" s="42"/>
      <c r="F85" s="42"/>
      <c r="G85" s="42"/>
      <c r="H85" s="42"/>
      <c r="I85" s="42"/>
      <c r="J85" s="42"/>
      <c r="K85" s="42"/>
    </row>
    <row r="86" spans="1:12" x14ac:dyDescent="0.2">
      <c r="A86" s="46" t="s">
        <v>29</v>
      </c>
      <c r="B86" s="42">
        <v>623</v>
      </c>
      <c r="C86" s="42"/>
      <c r="D86" s="42"/>
      <c r="E86" s="42"/>
      <c r="F86" s="42"/>
      <c r="G86" s="42"/>
      <c r="H86" s="42"/>
      <c r="I86" s="42"/>
      <c r="J86" s="42"/>
      <c r="K86" s="42"/>
    </row>
    <row r="87" spans="1:12" x14ac:dyDescent="0.2">
      <c r="A87" s="46" t="s">
        <v>30</v>
      </c>
      <c r="B87" s="42">
        <v>391</v>
      </c>
      <c r="C87" s="42"/>
      <c r="D87" s="43"/>
      <c r="E87" s="42"/>
      <c r="F87" s="42"/>
      <c r="G87" s="42"/>
      <c r="H87" s="42"/>
      <c r="I87" s="42"/>
      <c r="J87" s="42"/>
      <c r="K87" s="42"/>
    </row>
    <row r="88" spans="1:12" x14ac:dyDescent="0.2">
      <c r="A88" s="46" t="s">
        <v>31</v>
      </c>
      <c r="B88" s="42">
        <v>226</v>
      </c>
      <c r="C88" s="47"/>
      <c r="D88" s="43"/>
      <c r="E88" s="42"/>
      <c r="F88" s="42"/>
      <c r="G88" s="42"/>
      <c r="H88" s="42"/>
      <c r="I88" s="42"/>
      <c r="J88" s="42"/>
      <c r="K88" s="42"/>
    </row>
    <row r="89" spans="1:12" x14ac:dyDescent="0.2">
      <c r="A89" s="46" t="s">
        <v>32</v>
      </c>
      <c r="B89" s="42">
        <v>529</v>
      </c>
      <c r="C89" s="48"/>
      <c r="D89" s="43"/>
      <c r="E89" s="42"/>
      <c r="F89" s="42"/>
      <c r="G89" s="42"/>
      <c r="H89" s="42"/>
      <c r="I89" s="42"/>
      <c r="J89" s="42"/>
      <c r="K89" s="42"/>
    </row>
    <row r="90" spans="1:12" x14ac:dyDescent="0.2">
      <c r="A90" s="46" t="s">
        <v>33</v>
      </c>
      <c r="B90" s="42">
        <v>271</v>
      </c>
      <c r="C90" s="42"/>
      <c r="D90" s="43"/>
      <c r="E90" s="42"/>
      <c r="F90" s="42"/>
      <c r="G90" s="42"/>
      <c r="H90" s="42"/>
      <c r="I90" s="42"/>
      <c r="J90" s="42"/>
      <c r="K90" s="42"/>
    </row>
    <row r="91" spans="1:12" ht="13.5" thickBot="1" x14ac:dyDescent="0.25"/>
    <row r="92" spans="1:12" ht="13.5" thickBot="1" x14ac:dyDescent="0.25">
      <c r="A92" s="39"/>
      <c r="B92" s="40"/>
      <c r="C92" s="40"/>
      <c r="D92" s="40" t="s">
        <v>39</v>
      </c>
      <c r="E92" s="40"/>
      <c r="F92" s="40"/>
      <c r="G92" s="40"/>
      <c r="H92" s="40"/>
      <c r="I92" s="40"/>
      <c r="J92" s="40"/>
      <c r="K92" s="41"/>
      <c r="L92" s="35"/>
    </row>
    <row r="93" spans="1:12" x14ac:dyDescent="0.2">
      <c r="A93" s="27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2" x14ac:dyDescent="0.2">
      <c r="A94" s="28"/>
      <c r="B94" s="4"/>
      <c r="C94" s="5" t="s">
        <v>1</v>
      </c>
      <c r="D94" s="6" t="s">
        <v>9</v>
      </c>
      <c r="E94" s="5" t="s">
        <v>15</v>
      </c>
      <c r="F94" s="5" t="s">
        <v>9</v>
      </c>
      <c r="G94" s="5" t="s">
        <v>15</v>
      </c>
      <c r="H94" s="5" t="s">
        <v>9</v>
      </c>
      <c r="I94" s="5" t="s">
        <v>15</v>
      </c>
      <c r="J94" s="5" t="s">
        <v>9</v>
      </c>
      <c r="K94" s="6" t="s">
        <v>9</v>
      </c>
    </row>
    <row r="95" spans="1:12" x14ac:dyDescent="0.2">
      <c r="A95" s="29"/>
      <c r="B95" s="6" t="s">
        <v>2</v>
      </c>
      <c r="C95" s="49"/>
      <c r="D95" s="6" t="s">
        <v>0</v>
      </c>
      <c r="E95" s="6" t="s">
        <v>16</v>
      </c>
      <c r="F95" s="6" t="s">
        <v>12</v>
      </c>
      <c r="G95" s="6" t="s">
        <v>17</v>
      </c>
      <c r="H95" s="6" t="s">
        <v>12</v>
      </c>
      <c r="I95" s="6" t="s">
        <v>17</v>
      </c>
      <c r="J95" s="6" t="s">
        <v>10</v>
      </c>
      <c r="K95" s="6" t="s">
        <v>7</v>
      </c>
    </row>
    <row r="96" spans="1:12" x14ac:dyDescent="0.2">
      <c r="A96" s="30" t="s">
        <v>18</v>
      </c>
      <c r="B96" s="6" t="s">
        <v>4</v>
      </c>
      <c r="C96" s="49" t="s">
        <v>3</v>
      </c>
      <c r="D96" s="49" t="s">
        <v>3</v>
      </c>
      <c r="E96" s="6" t="s">
        <v>11</v>
      </c>
      <c r="F96" s="6" t="s">
        <v>11</v>
      </c>
      <c r="G96" s="6" t="s">
        <v>0</v>
      </c>
      <c r="H96" s="6" t="s">
        <v>13</v>
      </c>
      <c r="I96" s="6" t="s">
        <v>10</v>
      </c>
      <c r="J96" s="6" t="s">
        <v>14</v>
      </c>
      <c r="K96" s="49"/>
    </row>
    <row r="97" spans="1:14" x14ac:dyDescent="0.2">
      <c r="A97" s="29"/>
      <c r="B97" s="9"/>
      <c r="C97" s="49" t="s">
        <v>5</v>
      </c>
      <c r="D97" s="49" t="s">
        <v>5</v>
      </c>
      <c r="E97" s="10"/>
      <c r="F97" s="10"/>
      <c r="G97" s="6" t="s">
        <v>19</v>
      </c>
      <c r="H97" s="8"/>
      <c r="I97" s="6" t="s">
        <v>14</v>
      </c>
      <c r="J97" s="49"/>
      <c r="K97" s="49"/>
    </row>
    <row r="98" spans="1:14" x14ac:dyDescent="0.2">
      <c r="A98" s="29"/>
      <c r="B98" s="9"/>
      <c r="C98" s="49" t="s">
        <v>6</v>
      </c>
      <c r="D98" s="49" t="s">
        <v>6</v>
      </c>
      <c r="E98" s="9"/>
      <c r="F98" s="9"/>
      <c r="G98" s="6"/>
      <c r="H98" s="9"/>
      <c r="I98" s="10"/>
      <c r="J98" s="10"/>
      <c r="K98" s="49"/>
    </row>
    <row r="99" spans="1:14" x14ac:dyDescent="0.2">
      <c r="A99" s="27"/>
      <c r="B99" s="2"/>
      <c r="C99" s="50"/>
      <c r="D99" s="13"/>
      <c r="E99" s="2"/>
      <c r="F99" s="2"/>
      <c r="G99" s="13"/>
      <c r="H99" s="13"/>
      <c r="I99" s="50"/>
      <c r="J99" s="50"/>
      <c r="K99" s="13"/>
    </row>
    <row r="100" spans="1:14" x14ac:dyDescent="0.2">
      <c r="A100" s="31"/>
      <c r="B100" s="1"/>
      <c r="C100" s="1"/>
      <c r="D100" s="1"/>
      <c r="E100" s="1"/>
      <c r="F100" s="1"/>
      <c r="G100" s="1"/>
      <c r="H100" s="14"/>
      <c r="I100" s="14"/>
      <c r="J100" s="14"/>
      <c r="K100" s="1"/>
    </row>
    <row r="101" spans="1:14" ht="22.5" x14ac:dyDescent="0.2">
      <c r="A101" s="23" t="s">
        <v>24</v>
      </c>
      <c r="B101" s="51">
        <v>27</v>
      </c>
      <c r="C101" s="52">
        <v>39.5</v>
      </c>
      <c r="D101" s="53">
        <f>C101/B115</f>
        <v>6.9664902998236328E-2</v>
      </c>
      <c r="E101" s="52">
        <v>26.5</v>
      </c>
      <c r="F101" s="53">
        <f>E101/B115</f>
        <v>4.6737213403880068E-2</v>
      </c>
      <c r="G101" s="52">
        <v>0</v>
      </c>
      <c r="H101" s="53">
        <f>G101/B115</f>
        <v>0</v>
      </c>
      <c r="I101" s="54">
        <f>C101-E101-G101</f>
        <v>13</v>
      </c>
      <c r="J101" s="53">
        <f>I101/B115</f>
        <v>2.292768959435626E-2</v>
      </c>
      <c r="K101" s="55">
        <f>1-D101</f>
        <v>0.93033509700176364</v>
      </c>
      <c r="M101" s="42" t="s">
        <v>28</v>
      </c>
      <c r="N101" s="42"/>
    </row>
    <row r="102" spans="1:14" ht="22.5" x14ac:dyDescent="0.2">
      <c r="A102" s="38" t="s">
        <v>23</v>
      </c>
      <c r="B102" s="51">
        <v>17</v>
      </c>
      <c r="C102" s="52">
        <v>24</v>
      </c>
      <c r="D102" s="53">
        <f>C102/B116</f>
        <v>6.7226890756302518E-2</v>
      </c>
      <c r="E102" s="52">
        <v>15</v>
      </c>
      <c r="F102" s="53">
        <f>E102/B116</f>
        <v>4.2016806722689079E-2</v>
      </c>
      <c r="G102" s="52">
        <v>3</v>
      </c>
      <c r="H102" s="53">
        <f>G102/B116</f>
        <v>8.4033613445378148E-3</v>
      </c>
      <c r="I102" s="54">
        <f t="shared" ref="I102:I105" si="6">C102-E102-G102</f>
        <v>6</v>
      </c>
      <c r="J102" s="53">
        <f>I102/B116</f>
        <v>1.680672268907563E-2</v>
      </c>
      <c r="K102" s="55">
        <f t="shared" ref="K102:K105" si="7">1-D102</f>
        <v>0.9327731092436975</v>
      </c>
      <c r="M102" s="42" t="s">
        <v>27</v>
      </c>
      <c r="N102" s="42"/>
    </row>
    <row r="103" spans="1:14" ht="33.75" x14ac:dyDescent="0.2">
      <c r="A103" s="36" t="s">
        <v>22</v>
      </c>
      <c r="B103" s="51">
        <v>10</v>
      </c>
      <c r="C103" s="52">
        <v>27</v>
      </c>
      <c r="D103" s="53">
        <f>C103/B117</f>
        <v>0.13170731707317074</v>
      </c>
      <c r="E103" s="52">
        <v>11</v>
      </c>
      <c r="F103" s="53">
        <f>E103/B117</f>
        <v>5.3658536585365853E-2</v>
      </c>
      <c r="G103" s="52">
        <v>7</v>
      </c>
      <c r="H103" s="53">
        <f>G103/B117</f>
        <v>3.4146341463414637E-2</v>
      </c>
      <c r="I103" s="54">
        <f t="shared" si="6"/>
        <v>9</v>
      </c>
      <c r="J103" s="53">
        <f>I103/B117</f>
        <v>4.3902439024390241E-2</v>
      </c>
      <c r="K103" s="55">
        <f t="shared" si="7"/>
        <v>0.86829268292682926</v>
      </c>
      <c r="M103" s="42" t="s">
        <v>21</v>
      </c>
      <c r="N103" s="42"/>
    </row>
    <row r="104" spans="1:14" x14ac:dyDescent="0.2">
      <c r="A104" s="36" t="s">
        <v>25</v>
      </c>
      <c r="B104" s="51">
        <v>25</v>
      </c>
      <c r="C104" s="52">
        <v>21</v>
      </c>
      <c r="D104" s="53">
        <f>C104/B118</f>
        <v>4.3478260869565216E-2</v>
      </c>
      <c r="E104" s="52">
        <v>11</v>
      </c>
      <c r="F104" s="53">
        <f>E104/B118</f>
        <v>2.2774327122153208E-2</v>
      </c>
      <c r="G104" s="52">
        <v>0</v>
      </c>
      <c r="H104" s="53">
        <f>G104/B118</f>
        <v>0</v>
      </c>
      <c r="I104" s="54">
        <f t="shared" si="6"/>
        <v>10</v>
      </c>
      <c r="J104" s="53">
        <f>I104/B118</f>
        <v>2.0703933747412008E-2</v>
      </c>
      <c r="K104" s="55">
        <f t="shared" si="7"/>
        <v>0.95652173913043481</v>
      </c>
      <c r="M104" s="42" t="s">
        <v>21</v>
      </c>
      <c r="N104" s="42"/>
    </row>
    <row r="105" spans="1:14" ht="22.5" x14ac:dyDescent="0.2">
      <c r="A105" s="37" t="s">
        <v>26</v>
      </c>
      <c r="B105" s="51">
        <v>12</v>
      </c>
      <c r="C105" s="52">
        <v>28.5</v>
      </c>
      <c r="D105" s="53">
        <f>C105/B119</f>
        <v>0.11491935483870967</v>
      </c>
      <c r="E105" s="52">
        <v>20.5</v>
      </c>
      <c r="F105" s="53">
        <f>E105/B119</f>
        <v>8.2661290322580641E-2</v>
      </c>
      <c r="G105" s="52">
        <v>6</v>
      </c>
      <c r="H105" s="53">
        <f>G105/B119</f>
        <v>2.4193548387096774E-2</v>
      </c>
      <c r="I105" s="52">
        <f t="shared" si="6"/>
        <v>2</v>
      </c>
      <c r="J105" s="53">
        <f>I105/B119</f>
        <v>8.0645161290322578E-3</v>
      </c>
      <c r="K105" s="55">
        <f t="shared" si="7"/>
        <v>0.88508064516129037</v>
      </c>
      <c r="M105" s="42" t="s">
        <v>35</v>
      </c>
      <c r="N105" s="42" t="s">
        <v>21</v>
      </c>
    </row>
    <row r="106" spans="1:14" ht="13.5" thickBot="1" x14ac:dyDescent="0.25">
      <c r="A106" s="32"/>
      <c r="B106" s="3"/>
      <c r="C106" s="3"/>
      <c r="D106" s="3"/>
      <c r="E106" s="3"/>
      <c r="F106" s="3"/>
      <c r="G106" s="3"/>
      <c r="H106" s="3"/>
      <c r="I106" s="3"/>
      <c r="J106" s="24"/>
      <c r="K106" s="25"/>
      <c r="M106" s="42"/>
      <c r="N106" s="42"/>
    </row>
    <row r="107" spans="1:14" ht="13.5" thickTop="1" x14ac:dyDescent="0.2">
      <c r="A107" s="33" t="s">
        <v>8</v>
      </c>
      <c r="B107" s="17">
        <f>SUM(B101:B105)</f>
        <v>91</v>
      </c>
      <c r="C107" s="22">
        <f>SUM(C101:C105)</f>
        <v>140</v>
      </c>
      <c r="D107" s="18">
        <f>C107/(B115+B116+B117+B118+B119)</f>
        <v>7.5268817204301078E-2</v>
      </c>
      <c r="E107" s="20">
        <f>SUM(E101:E105)</f>
        <v>84</v>
      </c>
      <c r="F107" s="18">
        <f>E107/(B115+B116+B117+B118+B119)</f>
        <v>4.5161290322580643E-2</v>
      </c>
      <c r="G107" s="20">
        <f>SUM(G101:G105)</f>
        <v>16</v>
      </c>
      <c r="H107" s="18">
        <f>G107/(B115+B116+B117+B118+B119)</f>
        <v>8.6021505376344086E-3</v>
      </c>
      <c r="I107" s="20">
        <f>SUM(I101:I105)</f>
        <v>40</v>
      </c>
      <c r="J107" s="18">
        <f>I107/(B115+B116+B117+B118+B119)</f>
        <v>2.1505376344086023E-2</v>
      </c>
      <c r="K107" s="18">
        <f>1-D107</f>
        <v>0.92473118279569888</v>
      </c>
      <c r="M107" s="43">
        <f>SUM(F107+H107+J107+K107)</f>
        <v>1</v>
      </c>
      <c r="N107" s="42"/>
    </row>
    <row r="110" spans="1:14" x14ac:dyDescent="0.2">
      <c r="A110" s="44"/>
      <c r="B110" s="42"/>
      <c r="C110" s="42" t="s">
        <v>20</v>
      </c>
      <c r="D110" s="43">
        <f>AVERAGE(D101:D105)</f>
        <v>8.5399345307196894E-2</v>
      </c>
      <c r="E110" s="42"/>
      <c r="F110" s="43">
        <f>AVERAGE(F101:F105)</f>
        <v>4.9569634831333774E-2</v>
      </c>
      <c r="G110" s="42"/>
      <c r="H110" s="43">
        <f>AVERAGE(H101:H105)</f>
        <v>1.3348650239009847E-2</v>
      </c>
      <c r="I110" s="42"/>
      <c r="J110" s="43">
        <f>AVERAGE(J101:J105)</f>
        <v>2.2481060236853277E-2</v>
      </c>
      <c r="K110" s="43">
        <f>AVERAGE(K101:K105)</f>
        <v>0.91460065469280294</v>
      </c>
    </row>
    <row r="111" spans="1:14" x14ac:dyDescent="0.2">
      <c r="A111" s="44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4" x14ac:dyDescent="0.2">
      <c r="A112" s="44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2" x14ac:dyDescent="0.2">
      <c r="A113" s="44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2" x14ac:dyDescent="0.2">
      <c r="A114" s="44"/>
      <c r="B114" s="45" t="s">
        <v>34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x14ac:dyDescent="0.2">
      <c r="A115" s="46" t="s">
        <v>29</v>
      </c>
      <c r="B115" s="42">
        <v>567</v>
      </c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2" x14ac:dyDescent="0.2">
      <c r="A116" s="46" t="s">
        <v>30</v>
      </c>
      <c r="B116" s="42">
        <v>357</v>
      </c>
      <c r="C116" s="42"/>
      <c r="D116" s="43"/>
      <c r="E116" s="42"/>
      <c r="F116" s="42"/>
      <c r="G116" s="42"/>
      <c r="H116" s="42"/>
      <c r="I116" s="42"/>
      <c r="J116" s="42"/>
      <c r="K116" s="42"/>
    </row>
    <row r="117" spans="1:12" x14ac:dyDescent="0.2">
      <c r="A117" s="46" t="s">
        <v>31</v>
      </c>
      <c r="B117" s="42">
        <v>205</v>
      </c>
      <c r="C117" s="47"/>
      <c r="D117" s="43"/>
      <c r="E117" s="42"/>
      <c r="F117" s="42"/>
      <c r="G117" s="42"/>
      <c r="H117" s="42"/>
      <c r="I117" s="42"/>
      <c r="J117" s="42"/>
      <c r="K117" s="42"/>
    </row>
    <row r="118" spans="1:12" x14ac:dyDescent="0.2">
      <c r="A118" s="46" t="s">
        <v>32</v>
      </c>
      <c r="B118" s="42">
        <v>483</v>
      </c>
      <c r="C118" s="48"/>
      <c r="D118" s="43"/>
      <c r="E118" s="42"/>
      <c r="F118" s="42"/>
      <c r="G118" s="42"/>
      <c r="H118" s="42"/>
      <c r="I118" s="42"/>
      <c r="J118" s="42"/>
      <c r="K118" s="42"/>
    </row>
    <row r="119" spans="1:12" x14ac:dyDescent="0.2">
      <c r="A119" s="46" t="s">
        <v>33</v>
      </c>
      <c r="B119" s="42">
        <v>248</v>
      </c>
      <c r="C119" s="42"/>
      <c r="D119" s="43"/>
      <c r="E119" s="42"/>
      <c r="F119" s="42"/>
      <c r="G119" s="42"/>
      <c r="H119" s="42"/>
      <c r="I119" s="42"/>
      <c r="J119" s="42"/>
      <c r="K119" s="42"/>
    </row>
    <row r="120" spans="1:12" x14ac:dyDescent="0.2">
      <c r="A120" s="44"/>
      <c r="B120" s="42"/>
      <c r="C120" s="42"/>
      <c r="D120" s="43"/>
      <c r="E120" s="42"/>
      <c r="F120" s="42"/>
      <c r="G120" s="42"/>
      <c r="H120" s="42"/>
      <c r="I120" s="42"/>
      <c r="J120" s="42"/>
      <c r="K120" s="42"/>
    </row>
    <row r="121" spans="1:12" ht="13.5" thickBot="1" x14ac:dyDescent="0.25"/>
    <row r="122" spans="1:12" ht="13.5" thickBot="1" x14ac:dyDescent="0.25">
      <c r="A122" s="39"/>
      <c r="B122" s="40"/>
      <c r="C122" s="40"/>
      <c r="D122" s="40" t="s">
        <v>40</v>
      </c>
      <c r="E122" s="40"/>
      <c r="F122" s="40"/>
      <c r="G122" s="40"/>
      <c r="H122" s="40"/>
      <c r="I122" s="40"/>
      <c r="J122" s="40"/>
      <c r="K122" s="41"/>
      <c r="L122" s="35"/>
    </row>
    <row r="123" spans="1:12" x14ac:dyDescent="0.2">
      <c r="A123" s="27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2" x14ac:dyDescent="0.2">
      <c r="A124" s="28"/>
      <c r="B124" s="4"/>
      <c r="C124" s="5" t="s">
        <v>1</v>
      </c>
      <c r="D124" s="6" t="s">
        <v>9</v>
      </c>
      <c r="E124" s="5" t="s">
        <v>15</v>
      </c>
      <c r="F124" s="5" t="s">
        <v>9</v>
      </c>
      <c r="G124" s="5" t="s">
        <v>15</v>
      </c>
      <c r="H124" s="5" t="s">
        <v>9</v>
      </c>
      <c r="I124" s="5" t="s">
        <v>15</v>
      </c>
      <c r="J124" s="5" t="s">
        <v>9</v>
      </c>
      <c r="K124" s="6" t="s">
        <v>9</v>
      </c>
    </row>
    <row r="125" spans="1:12" x14ac:dyDescent="0.2">
      <c r="A125" s="29"/>
      <c r="B125" s="6" t="s">
        <v>2</v>
      </c>
      <c r="C125" s="49"/>
      <c r="D125" s="6" t="s">
        <v>0</v>
      </c>
      <c r="E125" s="6" t="s">
        <v>16</v>
      </c>
      <c r="F125" s="6" t="s">
        <v>12</v>
      </c>
      <c r="G125" s="6" t="s">
        <v>17</v>
      </c>
      <c r="H125" s="6" t="s">
        <v>12</v>
      </c>
      <c r="I125" s="6" t="s">
        <v>17</v>
      </c>
      <c r="J125" s="6" t="s">
        <v>10</v>
      </c>
      <c r="K125" s="6" t="s">
        <v>7</v>
      </c>
    </row>
    <row r="126" spans="1:12" x14ac:dyDescent="0.2">
      <c r="A126" s="30" t="s">
        <v>18</v>
      </c>
      <c r="B126" s="6" t="s">
        <v>4</v>
      </c>
      <c r="C126" s="49" t="s">
        <v>3</v>
      </c>
      <c r="D126" s="49" t="s">
        <v>3</v>
      </c>
      <c r="E126" s="6" t="s">
        <v>11</v>
      </c>
      <c r="F126" s="6" t="s">
        <v>11</v>
      </c>
      <c r="G126" s="6" t="s">
        <v>0</v>
      </c>
      <c r="H126" s="6" t="s">
        <v>13</v>
      </c>
      <c r="I126" s="6" t="s">
        <v>10</v>
      </c>
      <c r="J126" s="6" t="s">
        <v>14</v>
      </c>
      <c r="K126" s="49"/>
    </row>
    <row r="127" spans="1:12" x14ac:dyDescent="0.2">
      <c r="A127" s="29"/>
      <c r="B127" s="9"/>
      <c r="C127" s="49" t="s">
        <v>5</v>
      </c>
      <c r="D127" s="49" t="s">
        <v>5</v>
      </c>
      <c r="E127" s="10"/>
      <c r="F127" s="10"/>
      <c r="G127" s="6" t="s">
        <v>19</v>
      </c>
      <c r="H127" s="8"/>
      <c r="I127" s="6" t="s">
        <v>14</v>
      </c>
      <c r="J127" s="49"/>
      <c r="K127" s="49"/>
    </row>
    <row r="128" spans="1:12" x14ac:dyDescent="0.2">
      <c r="A128" s="29"/>
      <c r="B128" s="9"/>
      <c r="C128" s="49" t="s">
        <v>6</v>
      </c>
      <c r="D128" s="49" t="s">
        <v>6</v>
      </c>
      <c r="E128" s="9"/>
      <c r="F128" s="9"/>
      <c r="G128" s="6"/>
      <c r="H128" s="9"/>
      <c r="I128" s="10"/>
      <c r="J128" s="10"/>
      <c r="K128" s="49"/>
    </row>
    <row r="129" spans="1:15" x14ac:dyDescent="0.2">
      <c r="A129" s="27"/>
      <c r="B129" s="2"/>
      <c r="C129" s="50"/>
      <c r="D129" s="13"/>
      <c r="E129" s="2"/>
      <c r="F129" s="2"/>
      <c r="G129" s="13"/>
      <c r="H129" s="13"/>
      <c r="I129" s="50"/>
      <c r="J129" s="50"/>
      <c r="K129" s="13"/>
    </row>
    <row r="130" spans="1:15" x14ac:dyDescent="0.2">
      <c r="A130" s="31"/>
      <c r="B130" s="1"/>
      <c r="C130" s="1"/>
      <c r="D130" s="1"/>
      <c r="E130" s="1"/>
      <c r="F130" s="1"/>
      <c r="G130" s="1"/>
      <c r="H130" s="14"/>
      <c r="I130" s="14"/>
      <c r="J130" s="14"/>
      <c r="K130" s="1"/>
    </row>
    <row r="131" spans="1:15" ht="22.5" x14ac:dyDescent="0.2">
      <c r="A131" s="23" t="s">
        <v>24</v>
      </c>
      <c r="B131" s="51">
        <v>29</v>
      </c>
      <c r="C131" s="52">
        <v>52.5</v>
      </c>
      <c r="D131" s="53">
        <f>C131/B145</f>
        <v>8.9437819420783646E-2</v>
      </c>
      <c r="E131" s="52">
        <v>30.5</v>
      </c>
      <c r="F131" s="53">
        <f>E131/B145</f>
        <v>5.1959114139693355E-2</v>
      </c>
      <c r="G131" s="52">
        <v>5</v>
      </c>
      <c r="H131" s="53">
        <f>G131/B145</f>
        <v>8.5178875638841564E-3</v>
      </c>
      <c r="I131" s="54">
        <f>C131-E131-G131</f>
        <v>17</v>
      </c>
      <c r="J131" s="53">
        <f>I131/B145</f>
        <v>2.8960817717206135E-2</v>
      </c>
      <c r="K131" s="55">
        <f>1-D131</f>
        <v>0.91056218057921634</v>
      </c>
      <c r="M131" s="42" t="s">
        <v>28</v>
      </c>
      <c r="N131" s="42"/>
      <c r="O131" s="42"/>
    </row>
    <row r="132" spans="1:15" ht="22.5" x14ac:dyDescent="0.2">
      <c r="A132" s="38" t="s">
        <v>23</v>
      </c>
      <c r="B132" s="51">
        <v>17</v>
      </c>
      <c r="C132" s="52">
        <v>29</v>
      </c>
      <c r="D132" s="53">
        <f>C132/B146</f>
        <v>8.1232492997198882E-2</v>
      </c>
      <c r="E132" s="52">
        <v>21</v>
      </c>
      <c r="F132" s="53">
        <f>E132/B146</f>
        <v>5.8823529411764705E-2</v>
      </c>
      <c r="G132" s="52">
        <v>0</v>
      </c>
      <c r="H132" s="53">
        <f>G132/B146</f>
        <v>0</v>
      </c>
      <c r="I132" s="54">
        <f t="shared" ref="I132:I135" si="8">C132-E132-G132</f>
        <v>8</v>
      </c>
      <c r="J132" s="53">
        <f>I132/B146</f>
        <v>2.2408963585434174E-2</v>
      </c>
      <c r="K132" s="55">
        <f t="shared" ref="K132:K135" si="9">1-D132</f>
        <v>0.91876750700280108</v>
      </c>
      <c r="M132" s="42" t="s">
        <v>27</v>
      </c>
      <c r="N132" s="42"/>
      <c r="O132" s="42"/>
    </row>
    <row r="133" spans="1:15" ht="33.75" x14ac:dyDescent="0.2">
      <c r="A133" s="36" t="s">
        <v>22</v>
      </c>
      <c r="B133" s="51">
        <v>10</v>
      </c>
      <c r="C133" s="52">
        <v>37.5</v>
      </c>
      <c r="D133" s="53">
        <f>C133/B147</f>
        <v>0.18203883495145631</v>
      </c>
      <c r="E133" s="52">
        <v>10.5</v>
      </c>
      <c r="F133" s="53">
        <f>E133/B147</f>
        <v>5.0970873786407765E-2</v>
      </c>
      <c r="G133" s="52">
        <v>21</v>
      </c>
      <c r="H133" s="53">
        <f>G133/B147</f>
        <v>0.10194174757281553</v>
      </c>
      <c r="I133" s="54">
        <f t="shared" si="8"/>
        <v>6</v>
      </c>
      <c r="J133" s="53">
        <f>I133/B147</f>
        <v>2.9126213592233011E-2</v>
      </c>
      <c r="K133" s="55">
        <f t="shared" si="9"/>
        <v>0.81796116504854366</v>
      </c>
      <c r="M133" s="42" t="s">
        <v>21</v>
      </c>
      <c r="N133" s="42"/>
      <c r="O133" s="42"/>
    </row>
    <row r="134" spans="1:15" x14ac:dyDescent="0.2">
      <c r="A134" s="36" t="s">
        <v>25</v>
      </c>
      <c r="B134" s="51">
        <v>23</v>
      </c>
      <c r="C134" s="52">
        <v>34.5</v>
      </c>
      <c r="D134" s="53">
        <f>C134/B148</f>
        <v>7.1428571428571425E-2</v>
      </c>
      <c r="E134" s="52">
        <v>18.5</v>
      </c>
      <c r="F134" s="53">
        <f>E134/B148</f>
        <v>3.8302277432712216E-2</v>
      </c>
      <c r="G134" s="52">
        <v>9</v>
      </c>
      <c r="H134" s="53">
        <f>G134/B148</f>
        <v>1.8633540372670808E-2</v>
      </c>
      <c r="I134" s="54">
        <f t="shared" si="8"/>
        <v>7</v>
      </c>
      <c r="J134" s="53">
        <f>I134/B148</f>
        <v>1.4492753623188406E-2</v>
      </c>
      <c r="K134" s="55">
        <f t="shared" si="9"/>
        <v>0.9285714285714286</v>
      </c>
      <c r="M134" s="42" t="s">
        <v>21</v>
      </c>
      <c r="N134" s="42"/>
      <c r="O134" s="42"/>
    </row>
    <row r="135" spans="1:15" ht="22.5" x14ac:dyDescent="0.2">
      <c r="A135" s="37" t="s">
        <v>26</v>
      </c>
      <c r="B135" s="51">
        <v>12</v>
      </c>
      <c r="C135" s="52">
        <v>19</v>
      </c>
      <c r="D135" s="53">
        <f>C135/B149</f>
        <v>7.6612903225806453E-2</v>
      </c>
      <c r="E135" s="52">
        <v>8.5</v>
      </c>
      <c r="F135" s="53">
        <f>E135/B149</f>
        <v>3.4274193548387094E-2</v>
      </c>
      <c r="G135" s="52">
        <v>6</v>
      </c>
      <c r="H135" s="53">
        <f>G135/B149</f>
        <v>2.4193548387096774E-2</v>
      </c>
      <c r="I135" s="52">
        <f t="shared" si="8"/>
        <v>4.5</v>
      </c>
      <c r="J135" s="53">
        <f>I135/B149</f>
        <v>1.8145161290322582E-2</v>
      </c>
      <c r="K135" s="55">
        <f t="shared" si="9"/>
        <v>0.92338709677419351</v>
      </c>
      <c r="M135" s="42" t="s">
        <v>35</v>
      </c>
      <c r="N135" s="42" t="s">
        <v>21</v>
      </c>
      <c r="O135" s="42"/>
    </row>
    <row r="136" spans="1:15" ht="13.5" thickBot="1" x14ac:dyDescent="0.25">
      <c r="A136" s="32"/>
      <c r="B136" s="3"/>
      <c r="C136" s="3"/>
      <c r="D136" s="3"/>
      <c r="E136" s="3"/>
      <c r="F136" s="3"/>
      <c r="G136" s="3"/>
      <c r="H136" s="3"/>
      <c r="I136" s="3"/>
      <c r="J136" s="24"/>
      <c r="K136" s="25"/>
      <c r="M136" s="42"/>
      <c r="N136" s="42"/>
      <c r="O136" s="42"/>
    </row>
    <row r="137" spans="1:15" ht="13.5" thickTop="1" x14ac:dyDescent="0.2">
      <c r="A137" s="33" t="s">
        <v>8</v>
      </c>
      <c r="B137" s="17">
        <f>SUM(B131:B135)</f>
        <v>91</v>
      </c>
      <c r="C137" s="22">
        <f>SUM(C131:C135)</f>
        <v>172.5</v>
      </c>
      <c r="D137" s="18">
        <f>C137/(B145+B146+B147+B148+B149)</f>
        <v>9.1706539074960125E-2</v>
      </c>
      <c r="E137" s="20">
        <f>SUM(E131:E135)</f>
        <v>89</v>
      </c>
      <c r="F137" s="18">
        <f>E137/(B145+B146+B147+B148+B149)</f>
        <v>4.731525784157363E-2</v>
      </c>
      <c r="G137" s="20">
        <f>SUM(G131:G135)</f>
        <v>41</v>
      </c>
      <c r="H137" s="18">
        <f>G137/(B145+B146+B147+B148+B149)</f>
        <v>2.1796916533758637E-2</v>
      </c>
      <c r="I137" s="20">
        <f>SUM(I131:I135)</f>
        <v>42.5</v>
      </c>
      <c r="J137" s="18">
        <f>I137/(B145+B146+B147+B148+B149)</f>
        <v>2.2594364699627858E-2</v>
      </c>
      <c r="K137" s="18">
        <f>1-D137</f>
        <v>0.90829346092503993</v>
      </c>
      <c r="M137" s="43">
        <f>SUM(F137+H137+J137+K137)</f>
        <v>1</v>
      </c>
      <c r="N137" s="42"/>
      <c r="O137" s="42"/>
    </row>
    <row r="138" spans="1:15" x14ac:dyDescent="0.2">
      <c r="M138" s="42"/>
      <c r="N138" s="42"/>
      <c r="O138" s="42"/>
    </row>
    <row r="139" spans="1:15" x14ac:dyDescent="0.2">
      <c r="M139" s="42"/>
      <c r="N139" s="42"/>
      <c r="O139" s="42"/>
    </row>
    <row r="140" spans="1:15" x14ac:dyDescent="0.2">
      <c r="A140" s="44"/>
      <c r="B140" s="42"/>
      <c r="C140" s="42" t="s">
        <v>20</v>
      </c>
      <c r="D140" s="43">
        <f>AVERAGE(D131:D135)</f>
        <v>0.10015012440476334</v>
      </c>
      <c r="E140" s="42"/>
      <c r="F140" s="43">
        <f>AVERAGE(F131:F135)</f>
        <v>4.6865997663793027E-2</v>
      </c>
      <c r="G140" s="42"/>
      <c r="H140" s="43">
        <f>AVERAGE(H131:H135)</f>
        <v>3.0657344779293456E-2</v>
      </c>
      <c r="I140" s="42"/>
      <c r="J140" s="43">
        <f>AVERAGE(J131:J135)</f>
        <v>2.2626781961676858E-2</v>
      </c>
      <c r="K140" s="43">
        <f>AVERAGE(K131:K135)</f>
        <v>0.89984987559523655</v>
      </c>
    </row>
    <row r="144" spans="1:15" x14ac:dyDescent="0.2">
      <c r="A144" s="44"/>
      <c r="B144" s="45" t="s">
        <v>34</v>
      </c>
      <c r="C144" s="42"/>
    </row>
    <row r="145" spans="1:12" x14ac:dyDescent="0.2">
      <c r="A145" s="46" t="s">
        <v>29</v>
      </c>
      <c r="B145" s="42">
        <v>587</v>
      </c>
      <c r="C145" s="42"/>
    </row>
    <row r="146" spans="1:12" x14ac:dyDescent="0.2">
      <c r="A146" s="46" t="s">
        <v>30</v>
      </c>
      <c r="B146" s="42">
        <v>357</v>
      </c>
      <c r="C146" s="42"/>
      <c r="D146" s="56"/>
    </row>
    <row r="147" spans="1:12" x14ac:dyDescent="0.2">
      <c r="A147" s="46" t="s">
        <v>31</v>
      </c>
      <c r="B147" s="42">
        <v>206</v>
      </c>
      <c r="C147" s="47"/>
      <c r="D147" s="56"/>
    </row>
    <row r="148" spans="1:12" x14ac:dyDescent="0.2">
      <c r="A148" s="46" t="s">
        <v>32</v>
      </c>
      <c r="B148" s="42">
        <v>483</v>
      </c>
      <c r="C148" s="48"/>
      <c r="D148" s="56"/>
    </row>
    <row r="149" spans="1:12" x14ac:dyDescent="0.2">
      <c r="A149" s="46" t="s">
        <v>33</v>
      </c>
      <c r="B149" s="42">
        <v>248</v>
      </c>
      <c r="C149" s="42"/>
      <c r="D149" s="56"/>
    </row>
    <row r="150" spans="1:12" x14ac:dyDescent="0.2">
      <c r="D150" s="56"/>
    </row>
    <row r="151" spans="1:12" ht="13.5" thickBot="1" x14ac:dyDescent="0.25"/>
    <row r="152" spans="1:12" ht="13.5" thickBot="1" x14ac:dyDescent="0.25">
      <c r="A152" s="39"/>
      <c r="B152" s="40"/>
      <c r="C152" s="40"/>
      <c r="D152" s="40" t="s">
        <v>41</v>
      </c>
      <c r="E152" s="40"/>
      <c r="F152" s="40"/>
      <c r="G152" s="40"/>
      <c r="H152" s="40"/>
      <c r="I152" s="40"/>
      <c r="J152" s="40"/>
      <c r="K152" s="41"/>
      <c r="L152" s="35"/>
    </row>
    <row r="153" spans="1:12" x14ac:dyDescent="0.2">
      <c r="A153" s="27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2" x14ac:dyDescent="0.2">
      <c r="A154" s="28"/>
      <c r="B154" s="4"/>
      <c r="C154" s="5" t="s">
        <v>1</v>
      </c>
      <c r="D154" s="6" t="s">
        <v>9</v>
      </c>
      <c r="E154" s="5" t="s">
        <v>15</v>
      </c>
      <c r="F154" s="5" t="s">
        <v>9</v>
      </c>
      <c r="G154" s="5" t="s">
        <v>15</v>
      </c>
      <c r="H154" s="5" t="s">
        <v>9</v>
      </c>
      <c r="I154" s="5" t="s">
        <v>15</v>
      </c>
      <c r="J154" s="5" t="s">
        <v>9</v>
      </c>
      <c r="K154" s="6" t="s">
        <v>9</v>
      </c>
    </row>
    <row r="155" spans="1:12" x14ac:dyDescent="0.2">
      <c r="A155" s="29"/>
      <c r="B155" s="6" t="s">
        <v>2</v>
      </c>
      <c r="C155" s="49"/>
      <c r="D155" s="6" t="s">
        <v>0</v>
      </c>
      <c r="E155" s="6" t="s">
        <v>16</v>
      </c>
      <c r="F155" s="6" t="s">
        <v>12</v>
      </c>
      <c r="G155" s="6" t="s">
        <v>17</v>
      </c>
      <c r="H155" s="6" t="s">
        <v>12</v>
      </c>
      <c r="I155" s="6" t="s">
        <v>17</v>
      </c>
      <c r="J155" s="6" t="s">
        <v>10</v>
      </c>
      <c r="K155" s="6" t="s">
        <v>7</v>
      </c>
    </row>
    <row r="156" spans="1:12" x14ac:dyDescent="0.2">
      <c r="A156" s="30" t="s">
        <v>18</v>
      </c>
      <c r="B156" s="6" t="s">
        <v>4</v>
      </c>
      <c r="C156" s="49" t="s">
        <v>3</v>
      </c>
      <c r="D156" s="49" t="s">
        <v>3</v>
      </c>
      <c r="E156" s="6" t="s">
        <v>11</v>
      </c>
      <c r="F156" s="6" t="s">
        <v>11</v>
      </c>
      <c r="G156" s="6" t="s">
        <v>0</v>
      </c>
      <c r="H156" s="6" t="s">
        <v>13</v>
      </c>
      <c r="I156" s="6" t="s">
        <v>10</v>
      </c>
      <c r="J156" s="6" t="s">
        <v>14</v>
      </c>
      <c r="K156" s="49"/>
    </row>
    <row r="157" spans="1:12" x14ac:dyDescent="0.2">
      <c r="A157" s="29"/>
      <c r="B157" s="9"/>
      <c r="C157" s="49" t="s">
        <v>5</v>
      </c>
      <c r="D157" s="49" t="s">
        <v>5</v>
      </c>
      <c r="E157" s="10"/>
      <c r="F157" s="10"/>
      <c r="G157" s="6" t="s">
        <v>19</v>
      </c>
      <c r="H157" s="8"/>
      <c r="I157" s="6" t="s">
        <v>14</v>
      </c>
      <c r="J157" s="49"/>
      <c r="K157" s="49"/>
    </row>
    <row r="158" spans="1:12" x14ac:dyDescent="0.2">
      <c r="A158" s="29"/>
      <c r="B158" s="9"/>
      <c r="C158" s="49" t="s">
        <v>6</v>
      </c>
      <c r="D158" s="49" t="s">
        <v>6</v>
      </c>
      <c r="E158" s="9"/>
      <c r="F158" s="9"/>
      <c r="G158" s="6"/>
      <c r="H158" s="9"/>
      <c r="I158" s="10"/>
      <c r="J158" s="10"/>
      <c r="K158" s="49"/>
    </row>
    <row r="159" spans="1:12" x14ac:dyDescent="0.2">
      <c r="A159" s="27"/>
      <c r="B159" s="2"/>
      <c r="C159" s="50"/>
      <c r="D159" s="13"/>
      <c r="E159" s="2"/>
      <c r="F159" s="2"/>
      <c r="G159" s="13"/>
      <c r="H159" s="13"/>
      <c r="I159" s="50"/>
      <c r="J159" s="50"/>
      <c r="K159" s="13"/>
    </row>
    <row r="160" spans="1:12" x14ac:dyDescent="0.2">
      <c r="A160" s="31"/>
      <c r="B160" s="1"/>
      <c r="C160" s="1"/>
      <c r="D160" s="1"/>
      <c r="E160" s="1"/>
      <c r="F160" s="1"/>
      <c r="G160" s="1"/>
      <c r="H160" s="14"/>
      <c r="I160" s="14"/>
      <c r="J160" s="14"/>
      <c r="K160" s="1"/>
    </row>
    <row r="161" spans="1:14" ht="22.5" x14ac:dyDescent="0.2">
      <c r="A161" s="23" t="s">
        <v>24</v>
      </c>
      <c r="B161" s="51">
        <v>29</v>
      </c>
      <c r="C161" s="52">
        <v>81</v>
      </c>
      <c r="D161" s="53">
        <f>C161/B175</f>
        <v>0.1396551724137931</v>
      </c>
      <c r="E161" s="52">
        <v>56</v>
      </c>
      <c r="F161" s="53">
        <f>E161/B175</f>
        <v>9.6551724137931033E-2</v>
      </c>
      <c r="G161" s="52">
        <v>3</v>
      </c>
      <c r="H161" s="53">
        <f>G161/B175</f>
        <v>5.1724137931034482E-3</v>
      </c>
      <c r="I161" s="54">
        <f>C161-E161-G161</f>
        <v>22</v>
      </c>
      <c r="J161" s="53">
        <f>I161/B175</f>
        <v>3.793103448275862E-2</v>
      </c>
      <c r="K161" s="55">
        <f>1-D161</f>
        <v>0.8603448275862069</v>
      </c>
      <c r="M161" s="42" t="s">
        <v>28</v>
      </c>
      <c r="N161" s="42"/>
    </row>
    <row r="162" spans="1:14" ht="22.5" x14ac:dyDescent="0.2">
      <c r="A162" s="38" t="s">
        <v>23</v>
      </c>
      <c r="B162" s="51">
        <v>17</v>
      </c>
      <c r="C162" s="52">
        <v>44</v>
      </c>
      <c r="D162" s="53">
        <f>C162/B176</f>
        <v>0.12941176470588237</v>
      </c>
      <c r="E162" s="52">
        <v>35</v>
      </c>
      <c r="F162" s="53">
        <f>E162/B176</f>
        <v>0.10294117647058823</v>
      </c>
      <c r="G162" s="52">
        <v>0</v>
      </c>
      <c r="H162" s="53">
        <f>G162/B176</f>
        <v>0</v>
      </c>
      <c r="I162" s="54">
        <f t="shared" ref="I162:I165" si="10">C162-E162-G162</f>
        <v>9</v>
      </c>
      <c r="J162" s="53">
        <f>I162/B176</f>
        <v>2.6470588235294117E-2</v>
      </c>
      <c r="K162" s="55">
        <f t="shared" ref="K162:K165" si="11">1-D162</f>
        <v>0.87058823529411766</v>
      </c>
      <c r="M162" s="42" t="s">
        <v>27</v>
      </c>
      <c r="N162" s="42"/>
    </row>
    <row r="163" spans="1:14" ht="33.75" x14ac:dyDescent="0.2">
      <c r="A163" s="36" t="s">
        <v>22</v>
      </c>
      <c r="B163" s="51">
        <v>11</v>
      </c>
      <c r="C163" s="52">
        <v>34.5</v>
      </c>
      <c r="D163" s="53">
        <f>C163/B177</f>
        <v>0.16046511627906976</v>
      </c>
      <c r="E163" s="52">
        <v>25</v>
      </c>
      <c r="F163" s="53">
        <f>E163/B177</f>
        <v>0.11627906976744186</v>
      </c>
      <c r="G163" s="52">
        <v>3</v>
      </c>
      <c r="H163" s="53">
        <f>G163/B177</f>
        <v>1.3953488372093023E-2</v>
      </c>
      <c r="I163" s="54">
        <f t="shared" si="10"/>
        <v>6.5</v>
      </c>
      <c r="J163" s="53">
        <f>I163/B177</f>
        <v>3.0232558139534883E-2</v>
      </c>
      <c r="K163" s="55">
        <f t="shared" si="11"/>
        <v>0.83953488372093021</v>
      </c>
      <c r="M163" s="42" t="s">
        <v>21</v>
      </c>
      <c r="N163" s="42"/>
    </row>
    <row r="164" spans="1:14" x14ac:dyDescent="0.2">
      <c r="A164" s="36" t="s">
        <v>25</v>
      </c>
      <c r="B164" s="51">
        <v>23</v>
      </c>
      <c r="C164" s="52">
        <v>46.5</v>
      </c>
      <c r="D164" s="53">
        <f>C164/B178</f>
        <v>0.10108695652173913</v>
      </c>
      <c r="E164" s="52">
        <v>40.5</v>
      </c>
      <c r="F164" s="53">
        <f>E164/B178</f>
        <v>8.804347826086957E-2</v>
      </c>
      <c r="G164" s="52">
        <v>1</v>
      </c>
      <c r="H164" s="53">
        <f>G164/B178</f>
        <v>2.1739130434782609E-3</v>
      </c>
      <c r="I164" s="54">
        <f t="shared" si="10"/>
        <v>5</v>
      </c>
      <c r="J164" s="53">
        <f>I164/B178</f>
        <v>1.0869565217391304E-2</v>
      </c>
      <c r="K164" s="55">
        <f t="shared" si="11"/>
        <v>0.89891304347826084</v>
      </c>
      <c r="M164" s="42" t="s">
        <v>21</v>
      </c>
      <c r="N164" s="42"/>
    </row>
    <row r="165" spans="1:14" ht="22.5" x14ac:dyDescent="0.2">
      <c r="A165" s="37" t="s">
        <v>26</v>
      </c>
      <c r="B165" s="51">
        <v>12</v>
      </c>
      <c r="C165" s="52">
        <v>31</v>
      </c>
      <c r="D165" s="53">
        <f>C165/B179</f>
        <v>0.12916666666666668</v>
      </c>
      <c r="E165" s="52">
        <v>18.5</v>
      </c>
      <c r="F165" s="53">
        <f>E165/B179</f>
        <v>7.7083333333333337E-2</v>
      </c>
      <c r="G165" s="52">
        <v>8</v>
      </c>
      <c r="H165" s="53">
        <f>G165/B179</f>
        <v>3.3333333333333333E-2</v>
      </c>
      <c r="I165" s="52">
        <f t="shared" si="10"/>
        <v>4.5</v>
      </c>
      <c r="J165" s="53">
        <f>I165/B179</f>
        <v>1.8749999999999999E-2</v>
      </c>
      <c r="K165" s="55">
        <f t="shared" si="11"/>
        <v>0.87083333333333335</v>
      </c>
      <c r="M165" s="42" t="s">
        <v>35</v>
      </c>
      <c r="N165" s="42" t="s">
        <v>21</v>
      </c>
    </row>
    <row r="166" spans="1:14" ht="13.5" thickBot="1" x14ac:dyDescent="0.25">
      <c r="A166" s="32"/>
      <c r="B166" s="3"/>
      <c r="C166" s="3"/>
      <c r="D166" s="3"/>
      <c r="E166" s="3"/>
      <c r="F166" s="3"/>
      <c r="G166" s="3"/>
      <c r="H166" s="3"/>
      <c r="I166" s="3"/>
      <c r="J166" s="24"/>
      <c r="K166" s="25"/>
      <c r="M166" s="42"/>
      <c r="N166" s="42"/>
    </row>
    <row r="167" spans="1:14" ht="13.5" thickTop="1" x14ac:dyDescent="0.2">
      <c r="A167" s="33" t="s">
        <v>8</v>
      </c>
      <c r="B167" s="17">
        <f>SUM(B161:B165)</f>
        <v>92</v>
      </c>
      <c r="C167" s="22">
        <f>SUM(C161:C165)</f>
        <v>237</v>
      </c>
      <c r="D167" s="18">
        <f>C167/(B175+B176+B177+B178+B179)</f>
        <v>0.12915531335149863</v>
      </c>
      <c r="E167" s="20">
        <f>SUM(E161:E165)</f>
        <v>175</v>
      </c>
      <c r="F167" s="18">
        <f>E167/(B175+B176+B177+B178+B179)</f>
        <v>9.5367847411444148E-2</v>
      </c>
      <c r="G167" s="20">
        <f>SUM(G161:G165)</f>
        <v>15</v>
      </c>
      <c r="H167" s="18">
        <f>G167/(B175+B176+B177+B178+B179)</f>
        <v>8.1743869209809257E-3</v>
      </c>
      <c r="I167" s="20">
        <f>SUM(I161:I165)</f>
        <v>47</v>
      </c>
      <c r="J167" s="18">
        <f>I167/(B175+B176+B177+B178+B179)</f>
        <v>2.561307901907357E-2</v>
      </c>
      <c r="K167" s="18">
        <f>1-D167</f>
        <v>0.87084468664850134</v>
      </c>
      <c r="M167" s="43">
        <f>SUM(F167+H167+J167+K167)</f>
        <v>1</v>
      </c>
      <c r="N167" s="42"/>
    </row>
    <row r="168" spans="1:14" x14ac:dyDescent="0.2">
      <c r="M168" s="42"/>
      <c r="N168" s="42"/>
    </row>
    <row r="170" spans="1:14" x14ac:dyDescent="0.2">
      <c r="B170" s="42"/>
      <c r="C170" s="42" t="s">
        <v>20</v>
      </c>
      <c r="D170" s="43">
        <f>AVERAGE(D161:D165)</f>
        <v>0.1319571353174302</v>
      </c>
      <c r="E170" s="42"/>
      <c r="F170" s="43">
        <f>AVERAGE(F161:F165)</f>
        <v>9.6179756394032798E-2</v>
      </c>
      <c r="G170" s="42"/>
      <c r="H170" s="43">
        <f>AVERAGE(H161:H165)</f>
        <v>1.0926629708401614E-2</v>
      </c>
      <c r="I170" s="42"/>
      <c r="J170" s="43">
        <f>AVERAGE(J161:J165)</f>
        <v>2.4850749214995783E-2</v>
      </c>
      <c r="K170" s="43">
        <f>AVERAGE(K161:K165)</f>
        <v>0.86804286468256975</v>
      </c>
    </row>
    <row r="174" spans="1:14" x14ac:dyDescent="0.2">
      <c r="A174" s="44"/>
      <c r="B174" s="45" t="s">
        <v>34</v>
      </c>
      <c r="C174" s="42"/>
    </row>
    <row r="175" spans="1:14" x14ac:dyDescent="0.2">
      <c r="A175" s="46" t="s">
        <v>29</v>
      </c>
      <c r="B175" s="42">
        <v>580</v>
      </c>
      <c r="C175" s="42"/>
    </row>
    <row r="176" spans="1:14" x14ac:dyDescent="0.2">
      <c r="A176" s="46" t="s">
        <v>30</v>
      </c>
      <c r="B176" s="42">
        <v>340</v>
      </c>
      <c r="C176" s="42"/>
      <c r="D176" s="56"/>
    </row>
    <row r="177" spans="1:14" x14ac:dyDescent="0.2">
      <c r="A177" s="46" t="s">
        <v>31</v>
      </c>
      <c r="B177" s="42">
        <v>215</v>
      </c>
      <c r="C177" s="47"/>
      <c r="D177" s="56"/>
    </row>
    <row r="178" spans="1:14" x14ac:dyDescent="0.2">
      <c r="A178" s="46" t="s">
        <v>32</v>
      </c>
      <c r="B178" s="42">
        <v>460</v>
      </c>
      <c r="C178" s="48"/>
      <c r="D178" s="56"/>
    </row>
    <row r="179" spans="1:14" x14ac:dyDescent="0.2">
      <c r="A179" s="46" t="s">
        <v>33</v>
      </c>
      <c r="B179" s="42">
        <v>240</v>
      </c>
      <c r="C179" s="42"/>
      <c r="D179" s="56"/>
    </row>
    <row r="180" spans="1:14" ht="13.5" thickBot="1" x14ac:dyDescent="0.25">
      <c r="D180" s="56"/>
    </row>
    <row r="181" spans="1:14" ht="13.5" thickBot="1" x14ac:dyDescent="0.25">
      <c r="A181" s="39"/>
      <c r="B181" s="40"/>
      <c r="C181" s="40"/>
      <c r="D181" s="40" t="s">
        <v>42</v>
      </c>
      <c r="E181" s="40"/>
      <c r="F181" s="40"/>
      <c r="G181" s="40"/>
      <c r="H181" s="40"/>
      <c r="I181" s="40"/>
      <c r="J181" s="40"/>
      <c r="K181" s="41"/>
      <c r="L181" s="35"/>
    </row>
    <row r="182" spans="1:14" x14ac:dyDescent="0.2">
      <c r="A182" s="27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4" x14ac:dyDescent="0.2">
      <c r="A183" s="28"/>
      <c r="B183" s="4"/>
      <c r="C183" s="5" t="s">
        <v>1</v>
      </c>
      <c r="D183" s="6" t="s">
        <v>9</v>
      </c>
      <c r="E183" s="5" t="s">
        <v>15</v>
      </c>
      <c r="F183" s="5" t="s">
        <v>9</v>
      </c>
      <c r="G183" s="5" t="s">
        <v>15</v>
      </c>
      <c r="H183" s="5" t="s">
        <v>9</v>
      </c>
      <c r="I183" s="5" t="s">
        <v>15</v>
      </c>
      <c r="J183" s="5" t="s">
        <v>9</v>
      </c>
      <c r="K183" s="6" t="s">
        <v>9</v>
      </c>
    </row>
    <row r="184" spans="1:14" x14ac:dyDescent="0.2">
      <c r="A184" s="29"/>
      <c r="B184" s="6" t="s">
        <v>2</v>
      </c>
      <c r="C184" s="49"/>
      <c r="D184" s="6" t="s">
        <v>0</v>
      </c>
      <c r="E184" s="6" t="s">
        <v>16</v>
      </c>
      <c r="F184" s="6" t="s">
        <v>12</v>
      </c>
      <c r="G184" s="6" t="s">
        <v>17</v>
      </c>
      <c r="H184" s="6" t="s">
        <v>12</v>
      </c>
      <c r="I184" s="6" t="s">
        <v>17</v>
      </c>
      <c r="J184" s="6" t="s">
        <v>10</v>
      </c>
      <c r="K184" s="6" t="s">
        <v>7</v>
      </c>
    </row>
    <row r="185" spans="1:14" x14ac:dyDescent="0.2">
      <c r="A185" s="30" t="s">
        <v>18</v>
      </c>
      <c r="B185" s="6" t="s">
        <v>4</v>
      </c>
      <c r="C185" s="49" t="s">
        <v>3</v>
      </c>
      <c r="D185" s="49" t="s">
        <v>3</v>
      </c>
      <c r="E185" s="6" t="s">
        <v>11</v>
      </c>
      <c r="F185" s="6" t="s">
        <v>11</v>
      </c>
      <c r="G185" s="6" t="s">
        <v>0</v>
      </c>
      <c r="H185" s="6" t="s">
        <v>13</v>
      </c>
      <c r="I185" s="6" t="s">
        <v>10</v>
      </c>
      <c r="J185" s="6" t="s">
        <v>14</v>
      </c>
      <c r="K185" s="49"/>
    </row>
    <row r="186" spans="1:14" x14ac:dyDescent="0.2">
      <c r="A186" s="29"/>
      <c r="B186" s="9"/>
      <c r="C186" s="49" t="s">
        <v>5</v>
      </c>
      <c r="D186" s="49" t="s">
        <v>5</v>
      </c>
      <c r="E186" s="10"/>
      <c r="F186" s="10"/>
      <c r="G186" s="6" t="s">
        <v>19</v>
      </c>
      <c r="H186" s="8"/>
      <c r="I186" s="6" t="s">
        <v>14</v>
      </c>
      <c r="J186" s="49"/>
      <c r="K186" s="49"/>
    </row>
    <row r="187" spans="1:14" x14ac:dyDescent="0.2">
      <c r="A187" s="29"/>
      <c r="B187" s="9"/>
      <c r="C187" s="49" t="s">
        <v>6</v>
      </c>
      <c r="D187" s="49" t="s">
        <v>6</v>
      </c>
      <c r="E187" s="9"/>
      <c r="F187" s="9"/>
      <c r="G187" s="6"/>
      <c r="H187" s="9"/>
      <c r="I187" s="10"/>
      <c r="J187" s="10"/>
      <c r="K187" s="49"/>
    </row>
    <row r="188" spans="1:14" x14ac:dyDescent="0.2">
      <c r="A188" s="27"/>
      <c r="B188" s="2"/>
      <c r="C188" s="50"/>
      <c r="D188" s="13"/>
      <c r="E188" s="2"/>
      <c r="F188" s="2"/>
      <c r="G188" s="13"/>
      <c r="H188" s="13"/>
      <c r="I188" s="50"/>
      <c r="J188" s="50"/>
      <c r="K188" s="13"/>
    </row>
    <row r="189" spans="1:14" x14ac:dyDescent="0.2">
      <c r="A189" s="31"/>
      <c r="B189" s="1"/>
      <c r="C189" s="1"/>
      <c r="D189" s="1"/>
      <c r="E189" s="1"/>
      <c r="F189" s="1"/>
      <c r="G189" s="1"/>
      <c r="H189" s="14"/>
      <c r="I189" s="14"/>
      <c r="J189" s="14"/>
      <c r="K189" s="1"/>
    </row>
    <row r="190" spans="1:14" ht="22.5" x14ac:dyDescent="0.2">
      <c r="A190" s="23" t="s">
        <v>24</v>
      </c>
      <c r="B190" s="51">
        <v>29</v>
      </c>
      <c r="C190" s="52">
        <v>130</v>
      </c>
      <c r="D190" s="53">
        <f>C190/B204</f>
        <v>0.20376175548589343</v>
      </c>
      <c r="E190" s="52">
        <v>88</v>
      </c>
      <c r="F190" s="53">
        <f>E190/B204</f>
        <v>0.13793103448275862</v>
      </c>
      <c r="G190" s="52">
        <v>0</v>
      </c>
      <c r="H190" s="53">
        <f>G190/B204</f>
        <v>0</v>
      </c>
      <c r="I190" s="54">
        <f>C190-E190-G190</f>
        <v>42</v>
      </c>
      <c r="J190" s="53">
        <f>I190/B204</f>
        <v>6.5830721003134793E-2</v>
      </c>
      <c r="K190" s="55">
        <f>1-D190</f>
        <v>0.79623824451410652</v>
      </c>
      <c r="M190" s="42" t="s">
        <v>28</v>
      </c>
      <c r="N190" s="42"/>
    </row>
    <row r="191" spans="1:14" ht="22.5" x14ac:dyDescent="0.2">
      <c r="A191" s="38" t="s">
        <v>23</v>
      </c>
      <c r="B191" s="51">
        <v>17</v>
      </c>
      <c r="C191" s="52">
        <v>79.5</v>
      </c>
      <c r="D191" s="53">
        <f>C191/B205</f>
        <v>0.21256684491978609</v>
      </c>
      <c r="E191" s="52">
        <v>59</v>
      </c>
      <c r="F191" s="53">
        <f>E191/B205</f>
        <v>0.15775401069518716</v>
      </c>
      <c r="G191" s="52">
        <v>0</v>
      </c>
      <c r="H191" s="53">
        <f>G191/B205</f>
        <v>0</v>
      </c>
      <c r="I191" s="54">
        <f t="shared" ref="I191:I194" si="12">C191-E191-G191</f>
        <v>20.5</v>
      </c>
      <c r="J191" s="53">
        <f>I191/B205</f>
        <v>5.4812834224598928E-2</v>
      </c>
      <c r="K191" s="55">
        <f t="shared" ref="K191:K194" si="13">1-D191</f>
        <v>0.78743315508021394</v>
      </c>
      <c r="M191" s="42" t="s">
        <v>27</v>
      </c>
      <c r="N191" s="42"/>
    </row>
    <row r="192" spans="1:14" ht="33.75" x14ac:dyDescent="0.2">
      <c r="A192" s="36" t="s">
        <v>22</v>
      </c>
      <c r="B192" s="51">
        <v>11</v>
      </c>
      <c r="C192" s="52">
        <v>39.5</v>
      </c>
      <c r="D192" s="53">
        <f>C192/B206</f>
        <v>0.16666666666666666</v>
      </c>
      <c r="E192" s="52">
        <v>26.5</v>
      </c>
      <c r="F192" s="53">
        <f>E192/B206</f>
        <v>0.11181434599156118</v>
      </c>
      <c r="G192" s="52">
        <v>0</v>
      </c>
      <c r="H192" s="53">
        <f>G192/B206</f>
        <v>0</v>
      </c>
      <c r="I192" s="54">
        <f t="shared" si="12"/>
        <v>13</v>
      </c>
      <c r="J192" s="53">
        <f>I192/B206</f>
        <v>5.4852320675105488E-2</v>
      </c>
      <c r="K192" s="55">
        <f t="shared" si="13"/>
        <v>0.83333333333333337</v>
      </c>
      <c r="M192" s="42" t="s">
        <v>21</v>
      </c>
      <c r="N192" s="42"/>
    </row>
    <row r="193" spans="1:14" x14ac:dyDescent="0.2">
      <c r="A193" s="36" t="s">
        <v>25</v>
      </c>
      <c r="B193" s="51">
        <v>23</v>
      </c>
      <c r="C193" s="52">
        <v>96</v>
      </c>
      <c r="D193" s="53">
        <f>C193/B207</f>
        <v>0.18972332015810275</v>
      </c>
      <c r="E193" s="52">
        <v>84</v>
      </c>
      <c r="F193" s="53">
        <f>E193/B207</f>
        <v>0.16600790513833993</v>
      </c>
      <c r="G193" s="52">
        <v>0</v>
      </c>
      <c r="H193" s="53">
        <f>G193/B207</f>
        <v>0</v>
      </c>
      <c r="I193" s="54">
        <f t="shared" si="12"/>
        <v>12</v>
      </c>
      <c r="J193" s="53">
        <f>I193/B207</f>
        <v>2.3715415019762844E-2</v>
      </c>
      <c r="K193" s="55">
        <f t="shared" si="13"/>
        <v>0.81027667984189722</v>
      </c>
      <c r="M193" s="42" t="s">
        <v>21</v>
      </c>
      <c r="N193" s="42"/>
    </row>
    <row r="194" spans="1:14" ht="22.5" x14ac:dyDescent="0.2">
      <c r="A194" s="37" t="s">
        <v>26</v>
      </c>
      <c r="B194" s="51">
        <v>12</v>
      </c>
      <c r="C194" s="52">
        <v>47.5</v>
      </c>
      <c r="D194" s="53">
        <f>C194/B208</f>
        <v>0.18339768339768339</v>
      </c>
      <c r="E194" s="52">
        <v>44.5</v>
      </c>
      <c r="F194" s="53">
        <f>E194/B208</f>
        <v>0.1718146718146718</v>
      </c>
      <c r="G194" s="52">
        <v>0</v>
      </c>
      <c r="H194" s="53">
        <f>G194/B208</f>
        <v>0</v>
      </c>
      <c r="I194" s="52">
        <f t="shared" si="12"/>
        <v>3</v>
      </c>
      <c r="J194" s="53">
        <f>I194/B208</f>
        <v>1.1583011583011582E-2</v>
      </c>
      <c r="K194" s="55">
        <f t="shared" si="13"/>
        <v>0.81660231660231664</v>
      </c>
      <c r="M194" s="42" t="s">
        <v>35</v>
      </c>
      <c r="N194" s="42" t="s">
        <v>21</v>
      </c>
    </row>
    <row r="195" spans="1:14" ht="13.5" thickBot="1" x14ac:dyDescent="0.25">
      <c r="A195" s="32"/>
      <c r="B195" s="3"/>
      <c r="C195" s="3"/>
      <c r="D195" s="3"/>
      <c r="E195" s="3"/>
      <c r="F195" s="3"/>
      <c r="G195" s="3"/>
      <c r="H195" s="3"/>
      <c r="I195" s="3"/>
      <c r="J195" s="24"/>
      <c r="K195" s="25"/>
      <c r="M195" s="42"/>
      <c r="N195" s="42"/>
    </row>
    <row r="196" spans="1:14" ht="13.5" thickTop="1" x14ac:dyDescent="0.2">
      <c r="A196" s="33" t="s">
        <v>8</v>
      </c>
      <c r="B196" s="17">
        <f>SUM(B190:B194)</f>
        <v>92</v>
      </c>
      <c r="C196" s="22">
        <f>SUM(C190:C194)</f>
        <v>392.5</v>
      </c>
      <c r="D196" s="18">
        <f>C196/(B204+B205+B206+B207+B208)</f>
        <v>0.19488579940417081</v>
      </c>
      <c r="E196" s="20">
        <f>SUM(E190:E194)</f>
        <v>302</v>
      </c>
      <c r="F196" s="18">
        <f>E196/(B204+B205+B206+B207+B208)</f>
        <v>0.1499503475670308</v>
      </c>
      <c r="G196" s="20">
        <f>SUM(G190:G194)</f>
        <v>0</v>
      </c>
      <c r="H196" s="18">
        <f>G196/(B204+B205+B206+B207+B208)</f>
        <v>0</v>
      </c>
      <c r="I196" s="20">
        <f>SUM(I190:I194)</f>
        <v>90.5</v>
      </c>
      <c r="J196" s="18">
        <f>I196/(B204+B205+B206+B207+B208)</f>
        <v>4.4935451837140018E-2</v>
      </c>
      <c r="K196" s="18">
        <f>1-D196</f>
        <v>0.80511420059582917</v>
      </c>
      <c r="M196" s="43">
        <f>SUM(F196+H196+J196+K196)</f>
        <v>1</v>
      </c>
      <c r="N196" s="42"/>
    </row>
    <row r="199" spans="1:14" x14ac:dyDescent="0.2">
      <c r="A199" s="44"/>
      <c r="B199" s="42"/>
      <c r="C199" s="42" t="s">
        <v>20</v>
      </c>
      <c r="D199" s="43">
        <f>AVERAGE(D190:D194)</f>
        <v>0.19122325412562646</v>
      </c>
      <c r="E199" s="42"/>
      <c r="F199" s="43">
        <f>AVERAGE(F190:F194)</f>
        <v>0.14906439362450374</v>
      </c>
      <c r="G199" s="42"/>
      <c r="H199" s="43">
        <f>AVERAGE(H190:H194)</f>
        <v>0</v>
      </c>
      <c r="I199" s="42"/>
      <c r="J199" s="43">
        <f>AVERAGE(J190:J194)</f>
        <v>4.2158860501122733E-2</v>
      </c>
      <c r="K199" s="43">
        <f>AVERAGE(K190:K194)</f>
        <v>0.80877674587437354</v>
      </c>
    </row>
    <row r="203" spans="1:14" x14ac:dyDescent="0.2">
      <c r="A203" s="44"/>
      <c r="B203" s="45" t="s">
        <v>34</v>
      </c>
    </row>
    <row r="204" spans="1:14" x14ac:dyDescent="0.2">
      <c r="A204" s="46" t="s">
        <v>29</v>
      </c>
      <c r="B204" s="42">
        <v>638</v>
      </c>
      <c r="C204" s="57"/>
    </row>
    <row r="205" spans="1:14" x14ac:dyDescent="0.2">
      <c r="A205" s="46" t="s">
        <v>30</v>
      </c>
      <c r="B205" s="42">
        <v>374</v>
      </c>
      <c r="D205" s="56"/>
    </row>
    <row r="206" spans="1:14" x14ac:dyDescent="0.2">
      <c r="A206" s="46" t="s">
        <v>31</v>
      </c>
      <c r="B206" s="42">
        <v>237</v>
      </c>
      <c r="C206" s="58"/>
      <c r="D206" s="56"/>
    </row>
    <row r="207" spans="1:14" x14ac:dyDescent="0.2">
      <c r="A207" s="46" t="s">
        <v>32</v>
      </c>
      <c r="B207" s="42">
        <v>506</v>
      </c>
      <c r="C207" s="35"/>
      <c r="D207" s="56"/>
    </row>
    <row r="208" spans="1:14" x14ac:dyDescent="0.2">
      <c r="A208" s="46" t="s">
        <v>33</v>
      </c>
      <c r="B208" s="42">
        <v>259</v>
      </c>
      <c r="D208" s="56"/>
    </row>
    <row r="209" spans="1:15" x14ac:dyDescent="0.2">
      <c r="D209" s="56"/>
    </row>
    <row r="210" spans="1:15" ht="13.5" thickBot="1" x14ac:dyDescent="0.25"/>
    <row r="211" spans="1:15" ht="13.5" thickBot="1" x14ac:dyDescent="0.25">
      <c r="A211" s="39"/>
      <c r="B211" s="40"/>
      <c r="C211" s="40"/>
      <c r="D211" s="40" t="s">
        <v>43</v>
      </c>
      <c r="E211" s="40"/>
      <c r="F211" s="40"/>
      <c r="G211" s="40"/>
      <c r="H211" s="40"/>
      <c r="I211" s="40"/>
      <c r="J211" s="40"/>
      <c r="K211" s="41"/>
      <c r="L211" s="35"/>
    </row>
    <row r="212" spans="1:15" x14ac:dyDescent="0.2">
      <c r="A212" s="27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5" x14ac:dyDescent="0.2">
      <c r="A213" s="28"/>
      <c r="B213" s="4"/>
      <c r="C213" s="5" t="s">
        <v>1</v>
      </c>
      <c r="D213" s="6" t="s">
        <v>9</v>
      </c>
      <c r="E213" s="5" t="s">
        <v>15</v>
      </c>
      <c r="F213" s="5" t="s">
        <v>9</v>
      </c>
      <c r="G213" s="5" t="s">
        <v>15</v>
      </c>
      <c r="H213" s="5" t="s">
        <v>9</v>
      </c>
      <c r="I213" s="5" t="s">
        <v>15</v>
      </c>
      <c r="J213" s="5" t="s">
        <v>9</v>
      </c>
      <c r="K213" s="6" t="s">
        <v>9</v>
      </c>
    </row>
    <row r="214" spans="1:15" x14ac:dyDescent="0.2">
      <c r="A214" s="29"/>
      <c r="B214" s="6" t="s">
        <v>2</v>
      </c>
      <c r="C214" s="49"/>
      <c r="D214" s="6" t="s">
        <v>0</v>
      </c>
      <c r="E214" s="6" t="s">
        <v>16</v>
      </c>
      <c r="F214" s="6" t="s">
        <v>12</v>
      </c>
      <c r="G214" s="6" t="s">
        <v>17</v>
      </c>
      <c r="H214" s="6" t="s">
        <v>12</v>
      </c>
      <c r="I214" s="6" t="s">
        <v>17</v>
      </c>
      <c r="J214" s="6" t="s">
        <v>10</v>
      </c>
      <c r="K214" s="6" t="s">
        <v>7</v>
      </c>
    </row>
    <row r="215" spans="1:15" x14ac:dyDescent="0.2">
      <c r="A215" s="30" t="s">
        <v>18</v>
      </c>
      <c r="B215" s="6" t="s">
        <v>4</v>
      </c>
      <c r="C215" s="49" t="s">
        <v>3</v>
      </c>
      <c r="D215" s="49" t="s">
        <v>3</v>
      </c>
      <c r="E215" s="6" t="s">
        <v>11</v>
      </c>
      <c r="F215" s="6" t="s">
        <v>11</v>
      </c>
      <c r="G215" s="6" t="s">
        <v>0</v>
      </c>
      <c r="H215" s="6" t="s">
        <v>13</v>
      </c>
      <c r="I215" s="6" t="s">
        <v>10</v>
      </c>
      <c r="J215" s="6" t="s">
        <v>14</v>
      </c>
      <c r="K215" s="49"/>
    </row>
    <row r="216" spans="1:15" x14ac:dyDescent="0.2">
      <c r="A216" s="29"/>
      <c r="B216" s="9"/>
      <c r="C216" s="49" t="s">
        <v>5</v>
      </c>
      <c r="D216" s="49" t="s">
        <v>5</v>
      </c>
      <c r="E216" s="10"/>
      <c r="F216" s="10"/>
      <c r="G216" s="6" t="s">
        <v>19</v>
      </c>
      <c r="H216" s="8"/>
      <c r="I216" s="6" t="s">
        <v>14</v>
      </c>
      <c r="J216" s="49"/>
      <c r="K216" s="49"/>
    </row>
    <row r="217" spans="1:15" x14ac:dyDescent="0.2">
      <c r="A217" s="29"/>
      <c r="B217" s="9"/>
      <c r="C217" s="49" t="s">
        <v>6</v>
      </c>
      <c r="D217" s="49" t="s">
        <v>6</v>
      </c>
      <c r="E217" s="9"/>
      <c r="F217" s="9"/>
      <c r="G217" s="6"/>
      <c r="H217" s="9"/>
      <c r="I217" s="10"/>
      <c r="J217" s="10"/>
      <c r="K217" s="49"/>
    </row>
    <row r="218" spans="1:15" x14ac:dyDescent="0.2">
      <c r="A218" s="27"/>
      <c r="B218" s="2"/>
      <c r="C218" s="50"/>
      <c r="D218" s="13"/>
      <c r="E218" s="2"/>
      <c r="F218" s="2"/>
      <c r="G218" s="13"/>
      <c r="H218" s="13"/>
      <c r="I218" s="50"/>
      <c r="J218" s="50"/>
      <c r="K218" s="13"/>
    </row>
    <row r="219" spans="1:15" x14ac:dyDescent="0.2">
      <c r="A219" s="31"/>
      <c r="B219" s="1"/>
      <c r="C219" s="1"/>
      <c r="D219" s="1"/>
      <c r="E219" s="1"/>
      <c r="F219" s="1"/>
      <c r="G219" s="1"/>
      <c r="H219" s="14"/>
      <c r="I219" s="14"/>
      <c r="J219" s="14"/>
      <c r="K219" s="1"/>
    </row>
    <row r="220" spans="1:15" ht="22.5" x14ac:dyDescent="0.2">
      <c r="A220" s="23" t="s">
        <v>24</v>
      </c>
      <c r="B220" s="51">
        <v>29</v>
      </c>
      <c r="C220" s="52">
        <v>263</v>
      </c>
      <c r="D220" s="53">
        <f>C220/B234</f>
        <v>0.42833876221498374</v>
      </c>
      <c r="E220" s="52">
        <v>239</v>
      </c>
      <c r="F220" s="53">
        <f>E220/B234</f>
        <v>0.38925081433224756</v>
      </c>
      <c r="G220" s="52">
        <v>0</v>
      </c>
      <c r="H220" s="53">
        <f>G220/B234</f>
        <v>0</v>
      </c>
      <c r="I220" s="54">
        <f>C220-E220-G220</f>
        <v>24</v>
      </c>
      <c r="J220" s="53">
        <f>I220/B234</f>
        <v>3.9087947882736153E-2</v>
      </c>
      <c r="K220" s="55">
        <f>1-D220</f>
        <v>0.57166123778501632</v>
      </c>
      <c r="M220" s="42" t="s">
        <v>28</v>
      </c>
      <c r="N220" s="42"/>
      <c r="O220" s="42"/>
    </row>
    <row r="221" spans="1:15" ht="22.5" x14ac:dyDescent="0.2">
      <c r="A221" s="38" t="s">
        <v>23</v>
      </c>
      <c r="B221" s="51">
        <v>17</v>
      </c>
      <c r="C221" s="52">
        <v>134</v>
      </c>
      <c r="D221" s="53">
        <f>C221/B235</f>
        <v>0.35828877005347592</v>
      </c>
      <c r="E221" s="52">
        <v>116</v>
      </c>
      <c r="F221" s="53">
        <f>E221/B235</f>
        <v>0.31016042780748665</v>
      </c>
      <c r="G221" s="52">
        <v>0</v>
      </c>
      <c r="H221" s="53">
        <f>G221/B235</f>
        <v>0</v>
      </c>
      <c r="I221" s="54">
        <f t="shared" ref="I221:I224" si="14">C221-E221-G221</f>
        <v>18</v>
      </c>
      <c r="J221" s="53">
        <f>I221/B235</f>
        <v>4.8128342245989303E-2</v>
      </c>
      <c r="K221" s="55">
        <f t="shared" ref="K221:K224" si="15">1-D221</f>
        <v>0.64171122994652408</v>
      </c>
      <c r="M221" s="42" t="s">
        <v>27</v>
      </c>
      <c r="N221" s="42"/>
      <c r="O221" s="42"/>
    </row>
    <row r="222" spans="1:15" ht="33.75" x14ac:dyDescent="0.2">
      <c r="A222" s="36" t="s">
        <v>22</v>
      </c>
      <c r="B222" s="51">
        <v>11</v>
      </c>
      <c r="C222" s="52">
        <v>78</v>
      </c>
      <c r="D222" s="53">
        <f>C222/B236</f>
        <v>0.32773109243697479</v>
      </c>
      <c r="E222" s="52">
        <v>70</v>
      </c>
      <c r="F222" s="53">
        <f>E222/B236</f>
        <v>0.29411764705882354</v>
      </c>
      <c r="G222" s="52">
        <v>0</v>
      </c>
      <c r="H222" s="53">
        <f>G222/B236</f>
        <v>0</v>
      </c>
      <c r="I222" s="54">
        <f t="shared" si="14"/>
        <v>8</v>
      </c>
      <c r="J222" s="53">
        <f>I222/B236</f>
        <v>3.3613445378151259E-2</v>
      </c>
      <c r="K222" s="55">
        <f t="shared" si="15"/>
        <v>0.67226890756302526</v>
      </c>
      <c r="M222" s="42" t="s">
        <v>21</v>
      </c>
      <c r="N222" s="42"/>
      <c r="O222" s="42"/>
    </row>
    <row r="223" spans="1:15" x14ac:dyDescent="0.2">
      <c r="A223" s="36" t="s">
        <v>25</v>
      </c>
      <c r="B223" s="51">
        <v>23</v>
      </c>
      <c r="C223" s="52">
        <v>144</v>
      </c>
      <c r="D223" s="53">
        <f>C223/B237</f>
        <v>0.28458498023715417</v>
      </c>
      <c r="E223" s="52">
        <v>135</v>
      </c>
      <c r="F223" s="53">
        <f>E223/B237</f>
        <v>0.26679841897233203</v>
      </c>
      <c r="G223" s="52">
        <v>1</v>
      </c>
      <c r="H223" s="53">
        <f>G223/B237</f>
        <v>1.976284584980237E-3</v>
      </c>
      <c r="I223" s="54">
        <f t="shared" si="14"/>
        <v>8</v>
      </c>
      <c r="J223" s="53">
        <f>I223/B237</f>
        <v>1.5810276679841896E-2</v>
      </c>
      <c r="K223" s="55">
        <f t="shared" si="15"/>
        <v>0.71541501976284583</v>
      </c>
      <c r="M223" s="42" t="s">
        <v>21</v>
      </c>
      <c r="N223" s="42"/>
      <c r="O223" s="42"/>
    </row>
    <row r="224" spans="1:15" ht="22.5" x14ac:dyDescent="0.2">
      <c r="A224" s="37" t="s">
        <v>26</v>
      </c>
      <c r="B224" s="51">
        <v>12</v>
      </c>
      <c r="C224" s="52">
        <v>75</v>
      </c>
      <c r="D224" s="53">
        <f>C224/B238</f>
        <v>0.28846153846153844</v>
      </c>
      <c r="E224" s="52">
        <v>72</v>
      </c>
      <c r="F224" s="53">
        <f>E224/B238</f>
        <v>0.27692307692307694</v>
      </c>
      <c r="G224" s="52">
        <v>2</v>
      </c>
      <c r="H224" s="53">
        <f>G224/B238</f>
        <v>7.6923076923076927E-3</v>
      </c>
      <c r="I224" s="52">
        <f t="shared" si="14"/>
        <v>1</v>
      </c>
      <c r="J224" s="53">
        <f>I224/B238</f>
        <v>3.8461538461538464E-3</v>
      </c>
      <c r="K224" s="55">
        <f t="shared" si="15"/>
        <v>0.71153846153846156</v>
      </c>
      <c r="M224" s="42" t="s">
        <v>35</v>
      </c>
      <c r="N224" s="42" t="s">
        <v>21</v>
      </c>
      <c r="O224" s="42"/>
    </row>
    <row r="225" spans="1:15" ht="13.5" thickBot="1" x14ac:dyDescent="0.25">
      <c r="A225" s="32"/>
      <c r="B225" s="3"/>
      <c r="C225" s="3"/>
      <c r="D225" s="3"/>
      <c r="E225" s="3"/>
      <c r="F225" s="3"/>
      <c r="G225" s="3"/>
      <c r="H225" s="3"/>
      <c r="I225" s="3"/>
      <c r="J225" s="24"/>
      <c r="K225" s="25"/>
      <c r="M225" s="42"/>
      <c r="N225" s="42"/>
      <c r="O225" s="42"/>
    </row>
    <row r="226" spans="1:15" ht="13.5" thickTop="1" x14ac:dyDescent="0.2">
      <c r="A226" s="33" t="s">
        <v>8</v>
      </c>
      <c r="B226" s="17">
        <f>SUM(B220:B224)</f>
        <v>92</v>
      </c>
      <c r="C226" s="22">
        <f>SUM(C220:C224)</f>
        <v>694</v>
      </c>
      <c r="D226" s="18">
        <f>C226/(B234+B235+B236+B237+B238)</f>
        <v>0.34839357429718876</v>
      </c>
      <c r="E226" s="20">
        <f>SUM(E220:E224)</f>
        <v>632</v>
      </c>
      <c r="F226" s="18">
        <f>E226/(B234+B235+B236+B237+B238)</f>
        <v>0.31726907630522089</v>
      </c>
      <c r="G226" s="20">
        <f>SUM(G220:G224)</f>
        <v>3</v>
      </c>
      <c r="H226" s="18">
        <f>G226/(B234+B235+B236+B237+B238)</f>
        <v>1.5060240963855422E-3</v>
      </c>
      <c r="I226" s="20">
        <f>SUM(I220:I224)</f>
        <v>59</v>
      </c>
      <c r="J226" s="18">
        <f>I226/(B234+B235+B236+B237+B238)</f>
        <v>2.961847389558233E-2</v>
      </c>
      <c r="K226" s="18">
        <f>1-D226</f>
        <v>0.65160642570281124</v>
      </c>
      <c r="M226" s="43">
        <f>SUM(F226+H226+J226+K226)</f>
        <v>1</v>
      </c>
      <c r="N226" s="42"/>
      <c r="O226" s="42"/>
    </row>
    <row r="227" spans="1:15" x14ac:dyDescent="0.2">
      <c r="A227" s="44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M227" s="42"/>
      <c r="N227" s="42"/>
      <c r="O227" s="42"/>
    </row>
    <row r="228" spans="1:15" x14ac:dyDescent="0.2">
      <c r="A228" s="44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5" x14ac:dyDescent="0.2">
      <c r="A229" s="44"/>
      <c r="B229" s="42"/>
      <c r="C229" s="42" t="s">
        <v>20</v>
      </c>
      <c r="D229" s="43">
        <f>AVERAGE(D220:D224)</f>
        <v>0.33748102868082536</v>
      </c>
      <c r="E229" s="42"/>
      <c r="F229" s="43">
        <f>AVERAGE(F220:F224)</f>
        <v>0.30745007701879334</v>
      </c>
      <c r="G229" s="42"/>
      <c r="H229" s="43">
        <f>AVERAGE(H220:H224)</f>
        <v>1.9337184554575858E-3</v>
      </c>
      <c r="I229" s="42"/>
      <c r="J229" s="43">
        <f>AVERAGE(J220:J224)</f>
        <v>2.8097233206574489E-2</v>
      </c>
      <c r="K229" s="43">
        <f>AVERAGE(K220:K224)</f>
        <v>0.66251897131917459</v>
      </c>
    </row>
    <row r="233" spans="1:15" x14ac:dyDescent="0.2">
      <c r="A233" s="44"/>
      <c r="B233" s="45" t="s">
        <v>34</v>
      </c>
      <c r="C233" s="42"/>
    </row>
    <row r="234" spans="1:15" x14ac:dyDescent="0.2">
      <c r="A234" s="46" t="s">
        <v>29</v>
      </c>
      <c r="B234" s="42">
        <v>614</v>
      </c>
      <c r="C234" s="42"/>
    </row>
    <row r="235" spans="1:15" x14ac:dyDescent="0.2">
      <c r="A235" s="46" t="s">
        <v>30</v>
      </c>
      <c r="B235" s="42">
        <v>374</v>
      </c>
      <c r="C235" s="42"/>
      <c r="D235" s="56"/>
    </row>
    <row r="236" spans="1:15" x14ac:dyDescent="0.2">
      <c r="A236" s="46" t="s">
        <v>31</v>
      </c>
      <c r="B236" s="42">
        <v>238</v>
      </c>
      <c r="C236" s="47"/>
      <c r="D236" s="56"/>
    </row>
    <row r="237" spans="1:15" x14ac:dyDescent="0.2">
      <c r="A237" s="46" t="s">
        <v>32</v>
      </c>
      <c r="B237" s="42">
        <v>506</v>
      </c>
      <c r="C237" s="48"/>
      <c r="D237" s="56"/>
    </row>
    <row r="238" spans="1:15" x14ac:dyDescent="0.2">
      <c r="A238" s="46" t="s">
        <v>33</v>
      </c>
      <c r="B238" s="42">
        <v>260</v>
      </c>
      <c r="C238" s="42"/>
      <c r="D238" s="56"/>
    </row>
    <row r="239" spans="1:15" x14ac:dyDescent="0.2">
      <c r="D239" s="56"/>
    </row>
    <row r="240" spans="1:15" ht="13.5" thickBot="1" x14ac:dyDescent="0.25"/>
    <row r="241" spans="1:15" ht="13.5" thickBot="1" x14ac:dyDescent="0.25">
      <c r="A241" s="39"/>
      <c r="B241" s="40"/>
      <c r="C241" s="40"/>
      <c r="D241" s="40" t="s">
        <v>44</v>
      </c>
      <c r="E241" s="40"/>
      <c r="F241" s="40"/>
      <c r="G241" s="40"/>
      <c r="H241" s="40"/>
      <c r="I241" s="40"/>
      <c r="J241" s="40"/>
      <c r="K241" s="41"/>
      <c r="L241" s="35"/>
    </row>
    <row r="242" spans="1:15" x14ac:dyDescent="0.2">
      <c r="A242" s="27"/>
      <c r="B242" s="2"/>
      <c r="C242" s="2"/>
      <c r="D242" s="2"/>
      <c r="E242" s="2"/>
      <c r="F242" s="2"/>
      <c r="G242" s="2"/>
      <c r="H242" s="2"/>
      <c r="I242" s="2"/>
      <c r="J242" s="2"/>
      <c r="K242" s="2"/>
      <c r="M242" s="42"/>
    </row>
    <row r="243" spans="1:15" x14ac:dyDescent="0.2">
      <c r="A243" s="28"/>
      <c r="B243" s="4"/>
      <c r="C243" s="5" t="s">
        <v>1</v>
      </c>
      <c r="D243" s="6" t="s">
        <v>9</v>
      </c>
      <c r="E243" s="5" t="s">
        <v>15</v>
      </c>
      <c r="F243" s="5" t="s">
        <v>9</v>
      </c>
      <c r="G243" s="5" t="s">
        <v>15</v>
      </c>
      <c r="H243" s="5" t="s">
        <v>9</v>
      </c>
      <c r="I243" s="5" t="s">
        <v>15</v>
      </c>
      <c r="J243" s="5" t="s">
        <v>9</v>
      </c>
      <c r="K243" s="6" t="s">
        <v>9</v>
      </c>
    </row>
    <row r="244" spans="1:15" x14ac:dyDescent="0.2">
      <c r="A244" s="29"/>
      <c r="B244" s="6" t="s">
        <v>2</v>
      </c>
      <c r="C244" s="49"/>
      <c r="D244" s="6" t="s">
        <v>0</v>
      </c>
      <c r="E244" s="6" t="s">
        <v>16</v>
      </c>
      <c r="F244" s="6" t="s">
        <v>12</v>
      </c>
      <c r="G244" s="6" t="s">
        <v>17</v>
      </c>
      <c r="H244" s="6" t="s">
        <v>12</v>
      </c>
      <c r="I244" s="6" t="s">
        <v>17</v>
      </c>
      <c r="J244" s="6" t="s">
        <v>10</v>
      </c>
      <c r="K244" s="6" t="s">
        <v>7</v>
      </c>
    </row>
    <row r="245" spans="1:15" x14ac:dyDescent="0.2">
      <c r="A245" s="30" t="s">
        <v>18</v>
      </c>
      <c r="B245" s="6" t="s">
        <v>4</v>
      </c>
      <c r="C245" s="49" t="s">
        <v>3</v>
      </c>
      <c r="D245" s="49" t="s">
        <v>3</v>
      </c>
      <c r="E245" s="6" t="s">
        <v>11</v>
      </c>
      <c r="F245" s="6" t="s">
        <v>11</v>
      </c>
      <c r="G245" s="6" t="s">
        <v>0</v>
      </c>
      <c r="H245" s="6" t="s">
        <v>13</v>
      </c>
      <c r="I245" s="6" t="s">
        <v>10</v>
      </c>
      <c r="J245" s="6" t="s">
        <v>14</v>
      </c>
      <c r="K245" s="49"/>
    </row>
    <row r="246" spans="1:15" x14ac:dyDescent="0.2">
      <c r="A246" s="29"/>
      <c r="B246" s="9"/>
      <c r="C246" s="49" t="s">
        <v>5</v>
      </c>
      <c r="D246" s="49" t="s">
        <v>5</v>
      </c>
      <c r="E246" s="10"/>
      <c r="F246" s="10"/>
      <c r="G246" s="6" t="s">
        <v>19</v>
      </c>
      <c r="H246" s="8"/>
      <c r="I246" s="6" t="s">
        <v>14</v>
      </c>
      <c r="J246" s="49"/>
      <c r="K246" s="49"/>
    </row>
    <row r="247" spans="1:15" x14ac:dyDescent="0.2">
      <c r="A247" s="29"/>
      <c r="B247" s="9"/>
      <c r="C247" s="49" t="s">
        <v>6</v>
      </c>
      <c r="D247" s="49" t="s">
        <v>6</v>
      </c>
      <c r="E247" s="9"/>
      <c r="F247" s="9"/>
      <c r="G247" s="6"/>
      <c r="H247" s="9"/>
      <c r="I247" s="10"/>
      <c r="J247" s="10"/>
      <c r="K247" s="49"/>
    </row>
    <row r="248" spans="1:15" x14ac:dyDescent="0.2">
      <c r="A248" s="27"/>
      <c r="B248" s="2"/>
      <c r="C248" s="50"/>
      <c r="D248" s="13"/>
      <c r="E248" s="2"/>
      <c r="F248" s="2"/>
      <c r="G248" s="13"/>
      <c r="H248" s="13"/>
      <c r="I248" s="50"/>
      <c r="J248" s="50"/>
      <c r="K248" s="13"/>
    </row>
    <row r="249" spans="1:15" x14ac:dyDescent="0.2">
      <c r="A249" s="31"/>
      <c r="B249" s="1"/>
      <c r="C249" s="1"/>
      <c r="D249" s="1"/>
      <c r="E249" s="1"/>
      <c r="F249" s="1"/>
      <c r="G249" s="1"/>
      <c r="H249" s="14"/>
      <c r="I249" s="14"/>
      <c r="J249" s="14"/>
      <c r="K249" s="1"/>
      <c r="M249" s="42"/>
      <c r="N249" s="42"/>
      <c r="O249" s="42"/>
    </row>
    <row r="250" spans="1:15" ht="22.5" x14ac:dyDescent="0.2">
      <c r="A250" s="23" t="s">
        <v>24</v>
      </c>
      <c r="B250" s="51">
        <v>27</v>
      </c>
      <c r="C250" s="52">
        <v>97.5</v>
      </c>
      <c r="D250" s="53">
        <f>C250/B264</f>
        <v>0.16414141414141414</v>
      </c>
      <c r="E250" s="52">
        <v>82.5</v>
      </c>
      <c r="F250" s="53">
        <f>E250/B264</f>
        <v>0.1388888888888889</v>
      </c>
      <c r="G250" s="52">
        <v>2</v>
      </c>
      <c r="H250" s="53">
        <f>G250/B264</f>
        <v>3.3670033670033669E-3</v>
      </c>
      <c r="I250" s="54">
        <f>C250-E250-G250</f>
        <v>13</v>
      </c>
      <c r="J250" s="53">
        <f>I250/B264</f>
        <v>2.1885521885521887E-2</v>
      </c>
      <c r="K250" s="55">
        <f>1-D250</f>
        <v>0.83585858585858586</v>
      </c>
      <c r="M250" s="59" t="s">
        <v>28</v>
      </c>
      <c r="N250" s="59"/>
      <c r="O250" s="42"/>
    </row>
    <row r="251" spans="1:15" ht="22.5" x14ac:dyDescent="0.2">
      <c r="A251" s="38" t="s">
        <v>23</v>
      </c>
      <c r="B251" s="51">
        <v>17</v>
      </c>
      <c r="C251" s="52">
        <v>59.5</v>
      </c>
      <c r="D251" s="53">
        <f>C251/B265</f>
        <v>0.15909090909090909</v>
      </c>
      <c r="E251" s="52">
        <v>50.5</v>
      </c>
      <c r="F251" s="53">
        <f>E251/B265</f>
        <v>0.13502673796791445</v>
      </c>
      <c r="G251" s="52">
        <v>0</v>
      </c>
      <c r="H251" s="53">
        <f>G251/B265</f>
        <v>0</v>
      </c>
      <c r="I251" s="54">
        <f t="shared" ref="I251:I254" si="16">C251-E251-G251</f>
        <v>9</v>
      </c>
      <c r="J251" s="53">
        <f>I251/B265</f>
        <v>2.4064171122994651E-2</v>
      </c>
      <c r="K251" s="55">
        <f t="shared" ref="K251:K254" si="17">1-D251</f>
        <v>0.84090909090909094</v>
      </c>
      <c r="M251" s="59" t="s">
        <v>27</v>
      </c>
      <c r="N251" s="59"/>
      <c r="O251" s="42"/>
    </row>
    <row r="252" spans="1:15" ht="33.75" x14ac:dyDescent="0.2">
      <c r="A252" s="36" t="s">
        <v>22</v>
      </c>
      <c r="B252" s="51">
        <v>11</v>
      </c>
      <c r="C252" s="52">
        <v>24.5</v>
      </c>
      <c r="D252" s="53">
        <f>C252/B266</f>
        <v>0.10294117647058823</v>
      </c>
      <c r="E252" s="52">
        <v>12.5</v>
      </c>
      <c r="F252" s="53">
        <f>E252/B266</f>
        <v>5.2521008403361345E-2</v>
      </c>
      <c r="G252" s="52">
        <v>0</v>
      </c>
      <c r="H252" s="53">
        <f>G252/B266</f>
        <v>0</v>
      </c>
      <c r="I252" s="54">
        <f t="shared" si="16"/>
        <v>12</v>
      </c>
      <c r="J252" s="53">
        <f>I252/B266</f>
        <v>5.0420168067226892E-2</v>
      </c>
      <c r="K252" s="55">
        <f t="shared" si="17"/>
        <v>0.8970588235294118</v>
      </c>
      <c r="M252" s="59" t="s">
        <v>21</v>
      </c>
      <c r="N252" s="59"/>
      <c r="O252" s="42"/>
    </row>
    <row r="253" spans="1:15" x14ac:dyDescent="0.2">
      <c r="A253" s="36" t="s">
        <v>25</v>
      </c>
      <c r="B253" s="51">
        <v>23</v>
      </c>
      <c r="C253" s="52">
        <v>83</v>
      </c>
      <c r="D253" s="53">
        <f>C253/B267</f>
        <v>0.16403162055335968</v>
      </c>
      <c r="E253" s="52">
        <v>74</v>
      </c>
      <c r="F253" s="53">
        <f>E253/B267</f>
        <v>0.14624505928853754</v>
      </c>
      <c r="G253" s="52">
        <v>0</v>
      </c>
      <c r="H253" s="53">
        <f>G253/B267</f>
        <v>0</v>
      </c>
      <c r="I253" s="54">
        <f t="shared" si="16"/>
        <v>9</v>
      </c>
      <c r="J253" s="53">
        <f>I253/B267</f>
        <v>1.7786561264822136E-2</v>
      </c>
      <c r="K253" s="55">
        <f t="shared" si="17"/>
        <v>0.83596837944664038</v>
      </c>
      <c r="M253" s="59" t="s">
        <v>21</v>
      </c>
      <c r="N253" s="59"/>
      <c r="O253" s="42"/>
    </row>
    <row r="254" spans="1:15" ht="22.5" x14ac:dyDescent="0.2">
      <c r="A254" s="37" t="s">
        <v>26</v>
      </c>
      <c r="B254" s="51">
        <v>12</v>
      </c>
      <c r="C254" s="52">
        <v>55.5</v>
      </c>
      <c r="D254" s="53">
        <f>C254/B268</f>
        <v>0.21428571428571427</v>
      </c>
      <c r="E254" s="52">
        <v>48.5</v>
      </c>
      <c r="F254" s="53">
        <f>E254/B268</f>
        <v>0.18725868725868725</v>
      </c>
      <c r="G254" s="52">
        <v>0</v>
      </c>
      <c r="H254" s="53">
        <f>G254/B268</f>
        <v>0</v>
      </c>
      <c r="I254" s="52">
        <f t="shared" si="16"/>
        <v>7</v>
      </c>
      <c r="J254" s="53">
        <f>I254/B268</f>
        <v>2.7027027027027029E-2</v>
      </c>
      <c r="K254" s="55">
        <f t="shared" si="17"/>
        <v>0.7857142857142857</v>
      </c>
      <c r="M254" s="59" t="s">
        <v>35</v>
      </c>
      <c r="N254" s="59" t="s">
        <v>21</v>
      </c>
      <c r="O254" s="42"/>
    </row>
    <row r="255" spans="1:15" ht="13.5" thickBot="1" x14ac:dyDescent="0.25">
      <c r="A255" s="32"/>
      <c r="B255" s="3"/>
      <c r="C255" s="3"/>
      <c r="D255" s="3"/>
      <c r="E255" s="3"/>
      <c r="F255" s="3"/>
      <c r="G255" s="3"/>
      <c r="H255" s="3"/>
      <c r="I255" s="3"/>
      <c r="J255" s="24"/>
      <c r="K255" s="25"/>
      <c r="M255" s="59"/>
      <c r="N255" s="59"/>
      <c r="O255" s="42"/>
    </row>
    <row r="256" spans="1:15" ht="13.5" thickTop="1" x14ac:dyDescent="0.2">
      <c r="A256" s="33" t="s">
        <v>8</v>
      </c>
      <c r="B256" s="17">
        <f>SUM(B250:B254)</f>
        <v>90</v>
      </c>
      <c r="C256" s="22">
        <f>SUM(C250:C254)</f>
        <v>320</v>
      </c>
      <c r="D256" s="18">
        <f>C256/(B264+B265+B266+B267+B268)</f>
        <v>0.16235413495687467</v>
      </c>
      <c r="E256" s="20">
        <f>SUM(E250:E254)</f>
        <v>268</v>
      </c>
      <c r="F256" s="18">
        <f>E256/(B264+B265+B266+B267+B268)</f>
        <v>0.13597158802638254</v>
      </c>
      <c r="G256" s="20">
        <f>SUM(G250:G254)</f>
        <v>2</v>
      </c>
      <c r="H256" s="18">
        <f>G256/(B264+B265+B266+B267+B268)</f>
        <v>1.0147133434804667E-3</v>
      </c>
      <c r="I256" s="20">
        <f>SUM(I250:I254)</f>
        <v>50</v>
      </c>
      <c r="J256" s="18">
        <f>I256/(B264+B265+B266+B267+B268)</f>
        <v>2.5367833587011668E-2</v>
      </c>
      <c r="K256" s="18">
        <f>1-D256</f>
        <v>0.83764586504312533</v>
      </c>
      <c r="M256" s="60">
        <f>SUM(F256+H256+J256+K256)</f>
        <v>1</v>
      </c>
      <c r="N256" s="59"/>
      <c r="O256" s="42"/>
    </row>
    <row r="257" spans="1:15" x14ac:dyDescent="0.2">
      <c r="M257" s="59"/>
      <c r="N257" s="59"/>
      <c r="O257" s="42"/>
    </row>
    <row r="258" spans="1:15" x14ac:dyDescent="0.2">
      <c r="M258" s="61"/>
      <c r="N258" s="61"/>
    </row>
    <row r="259" spans="1:15" x14ac:dyDescent="0.2">
      <c r="A259" s="44"/>
      <c r="B259" s="42"/>
      <c r="C259" s="42" t="s">
        <v>20</v>
      </c>
      <c r="D259" s="43">
        <f>AVERAGE(D250:D254)</f>
        <v>0.16089816690839706</v>
      </c>
      <c r="E259" s="42"/>
      <c r="F259" s="43">
        <f>AVERAGE(F250:F254)</f>
        <v>0.13198807636147789</v>
      </c>
      <c r="G259" s="42"/>
      <c r="H259" s="43">
        <f>AVERAGE(H250:H254)</f>
        <v>6.7340067340067333E-4</v>
      </c>
      <c r="I259" s="42"/>
      <c r="J259" s="43">
        <f>AVERAGE(J250:J254)</f>
        <v>2.8236689873518517E-2</v>
      </c>
      <c r="K259" s="43">
        <f>AVERAGE(K250:K254)</f>
        <v>0.83910183309160291</v>
      </c>
      <c r="L259" s="42"/>
      <c r="M259" s="42"/>
    </row>
    <row r="260" spans="1:15" x14ac:dyDescent="0.2">
      <c r="A260" s="44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3" spans="1:15" x14ac:dyDescent="0.2">
      <c r="A263" s="44"/>
      <c r="B263" s="45" t="s">
        <v>34</v>
      </c>
      <c r="C263" s="42"/>
    </row>
    <row r="264" spans="1:15" x14ac:dyDescent="0.2">
      <c r="A264" s="46" t="s">
        <v>29</v>
      </c>
      <c r="B264" s="42">
        <v>594</v>
      </c>
      <c r="C264" s="42"/>
    </row>
    <row r="265" spans="1:15" x14ac:dyDescent="0.2">
      <c r="A265" s="46" t="s">
        <v>30</v>
      </c>
      <c r="B265" s="42">
        <v>374</v>
      </c>
      <c r="C265" s="42"/>
      <c r="D265" s="56"/>
    </row>
    <row r="266" spans="1:15" x14ac:dyDescent="0.2">
      <c r="A266" s="46" t="s">
        <v>31</v>
      </c>
      <c r="B266" s="42">
        <v>238</v>
      </c>
      <c r="C266" s="47"/>
      <c r="D266" s="56"/>
    </row>
    <row r="267" spans="1:15" x14ac:dyDescent="0.2">
      <c r="A267" s="46" t="s">
        <v>32</v>
      </c>
      <c r="B267" s="42">
        <v>506</v>
      </c>
      <c r="C267" s="48"/>
      <c r="D267" s="56"/>
    </row>
    <row r="268" spans="1:15" x14ac:dyDescent="0.2">
      <c r="A268" s="46" t="s">
        <v>33</v>
      </c>
      <c r="B268" s="42">
        <v>259</v>
      </c>
      <c r="C268" s="42"/>
      <c r="D268" s="56"/>
    </row>
    <row r="269" spans="1:15" x14ac:dyDescent="0.2">
      <c r="D269" s="56"/>
    </row>
    <row r="270" spans="1:15" ht="13.5" thickBot="1" x14ac:dyDescent="0.25"/>
    <row r="271" spans="1:15" ht="13.5" thickBot="1" x14ac:dyDescent="0.25">
      <c r="A271" s="39"/>
      <c r="B271" s="40"/>
      <c r="C271" s="40"/>
      <c r="D271" s="40" t="s">
        <v>45</v>
      </c>
      <c r="E271" s="40"/>
      <c r="F271" s="40"/>
      <c r="G271" s="40"/>
      <c r="H271" s="40"/>
      <c r="I271" s="40"/>
      <c r="J271" s="40"/>
      <c r="K271" s="41"/>
      <c r="L271" s="35"/>
    </row>
    <row r="272" spans="1:15" x14ac:dyDescent="0.2">
      <c r="A272" s="27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4" x14ac:dyDescent="0.2">
      <c r="A273" s="28"/>
      <c r="B273" s="4"/>
      <c r="C273" s="5" t="s">
        <v>1</v>
      </c>
      <c r="D273" s="6" t="s">
        <v>9</v>
      </c>
      <c r="E273" s="5" t="s">
        <v>15</v>
      </c>
      <c r="F273" s="5" t="s">
        <v>9</v>
      </c>
      <c r="G273" s="5" t="s">
        <v>15</v>
      </c>
      <c r="H273" s="5" t="s">
        <v>9</v>
      </c>
      <c r="I273" s="5" t="s">
        <v>15</v>
      </c>
      <c r="J273" s="5" t="s">
        <v>9</v>
      </c>
      <c r="K273" s="6" t="s">
        <v>9</v>
      </c>
    </row>
    <row r="274" spans="1:14" x14ac:dyDescent="0.2">
      <c r="A274" s="29"/>
      <c r="B274" s="6" t="s">
        <v>2</v>
      </c>
      <c r="C274" s="49"/>
      <c r="D274" s="6" t="s">
        <v>0</v>
      </c>
      <c r="E274" s="6" t="s">
        <v>16</v>
      </c>
      <c r="F274" s="6" t="s">
        <v>12</v>
      </c>
      <c r="G274" s="6" t="s">
        <v>17</v>
      </c>
      <c r="H274" s="6" t="s">
        <v>12</v>
      </c>
      <c r="I274" s="6" t="s">
        <v>17</v>
      </c>
      <c r="J274" s="6" t="s">
        <v>10</v>
      </c>
      <c r="K274" s="6" t="s">
        <v>7</v>
      </c>
    </row>
    <row r="275" spans="1:14" x14ac:dyDescent="0.2">
      <c r="A275" s="30" t="s">
        <v>18</v>
      </c>
      <c r="B275" s="6" t="s">
        <v>4</v>
      </c>
      <c r="C275" s="49" t="s">
        <v>3</v>
      </c>
      <c r="D275" s="49" t="s">
        <v>3</v>
      </c>
      <c r="E275" s="6" t="s">
        <v>11</v>
      </c>
      <c r="F275" s="6" t="s">
        <v>11</v>
      </c>
      <c r="G275" s="6" t="s">
        <v>0</v>
      </c>
      <c r="H275" s="6" t="s">
        <v>13</v>
      </c>
      <c r="I275" s="6" t="s">
        <v>10</v>
      </c>
      <c r="J275" s="6" t="s">
        <v>14</v>
      </c>
      <c r="K275" s="49"/>
    </row>
    <row r="276" spans="1:14" x14ac:dyDescent="0.2">
      <c r="A276" s="29"/>
      <c r="B276" s="9"/>
      <c r="C276" s="49" t="s">
        <v>5</v>
      </c>
      <c r="D276" s="49" t="s">
        <v>5</v>
      </c>
      <c r="E276" s="10"/>
      <c r="F276" s="10"/>
      <c r="G276" s="6" t="s">
        <v>19</v>
      </c>
      <c r="H276" s="8"/>
      <c r="I276" s="6" t="s">
        <v>14</v>
      </c>
      <c r="J276" s="49"/>
      <c r="K276" s="49"/>
    </row>
    <row r="277" spans="1:14" x14ac:dyDescent="0.2">
      <c r="A277" s="29"/>
      <c r="B277" s="9"/>
      <c r="C277" s="49" t="s">
        <v>6</v>
      </c>
      <c r="D277" s="49" t="s">
        <v>6</v>
      </c>
      <c r="E277" s="9"/>
      <c r="F277" s="9"/>
      <c r="G277" s="6"/>
      <c r="H277" s="9"/>
      <c r="I277" s="10"/>
      <c r="J277" s="10"/>
      <c r="K277" s="49"/>
    </row>
    <row r="278" spans="1:14" x14ac:dyDescent="0.2">
      <c r="A278" s="27"/>
      <c r="B278" s="2"/>
      <c r="C278" s="50"/>
      <c r="D278" s="13"/>
      <c r="E278" s="2"/>
      <c r="F278" s="2"/>
      <c r="G278" s="13"/>
      <c r="H278" s="13"/>
      <c r="I278" s="50"/>
      <c r="J278" s="50"/>
      <c r="K278" s="13"/>
    </row>
    <row r="279" spans="1:14" x14ac:dyDescent="0.2">
      <c r="A279" s="31"/>
      <c r="B279" s="1"/>
      <c r="C279" s="1"/>
      <c r="D279" s="1"/>
      <c r="E279" s="1"/>
      <c r="F279" s="1"/>
      <c r="G279" s="1"/>
      <c r="H279" s="14"/>
      <c r="I279" s="14"/>
      <c r="J279" s="14"/>
      <c r="K279" s="1"/>
    </row>
    <row r="280" spans="1:14" ht="22.5" x14ac:dyDescent="0.2">
      <c r="A280" s="23" t="s">
        <v>24</v>
      </c>
      <c r="B280" s="51">
        <v>27</v>
      </c>
      <c r="C280" s="52">
        <v>77</v>
      </c>
      <c r="D280" s="53">
        <f>C280/B294</f>
        <v>0.13050847457627118</v>
      </c>
      <c r="E280" s="52">
        <v>67</v>
      </c>
      <c r="F280" s="53">
        <f>E280/B294</f>
        <v>0.11355932203389831</v>
      </c>
      <c r="G280" s="52">
        <v>6</v>
      </c>
      <c r="H280" s="53">
        <f>G280/B294</f>
        <v>1.0169491525423728E-2</v>
      </c>
      <c r="I280" s="54">
        <f>C280-E280-G280</f>
        <v>4</v>
      </c>
      <c r="J280" s="53">
        <f>I280/B294</f>
        <v>6.7796610169491523E-3</v>
      </c>
      <c r="K280" s="55">
        <f>1-D280</f>
        <v>0.86949152542372876</v>
      </c>
      <c r="M280" s="42" t="s">
        <v>28</v>
      </c>
      <c r="N280" s="42"/>
    </row>
    <row r="281" spans="1:14" ht="22.5" x14ac:dyDescent="0.2">
      <c r="A281" s="38" t="s">
        <v>23</v>
      </c>
      <c r="B281" s="51">
        <v>17</v>
      </c>
      <c r="C281" s="52">
        <v>51</v>
      </c>
      <c r="D281" s="53">
        <f>C281/B295</f>
        <v>0.13636363636363635</v>
      </c>
      <c r="E281" s="52">
        <v>44</v>
      </c>
      <c r="F281" s="53">
        <f>E281/B295</f>
        <v>0.11764705882352941</v>
      </c>
      <c r="G281" s="52">
        <v>0</v>
      </c>
      <c r="H281" s="53">
        <f>G281/B295</f>
        <v>0</v>
      </c>
      <c r="I281" s="54">
        <f t="shared" ref="I281:I284" si="18">C281-E281-G281</f>
        <v>7</v>
      </c>
      <c r="J281" s="53">
        <f>I281/B295</f>
        <v>1.871657754010695E-2</v>
      </c>
      <c r="K281" s="55">
        <f t="shared" ref="K281:K284" si="19">1-D281</f>
        <v>0.86363636363636365</v>
      </c>
      <c r="M281" s="42" t="s">
        <v>27</v>
      </c>
      <c r="N281" s="42"/>
    </row>
    <row r="282" spans="1:14" ht="33.75" x14ac:dyDescent="0.2">
      <c r="A282" s="36" t="s">
        <v>22</v>
      </c>
      <c r="B282" s="51">
        <v>11</v>
      </c>
      <c r="C282" s="52">
        <v>27.5</v>
      </c>
      <c r="D282" s="53">
        <f>C282/B296</f>
        <v>0.11652542372881355</v>
      </c>
      <c r="E282" s="52">
        <v>11.5</v>
      </c>
      <c r="F282" s="53">
        <f>E282/B296</f>
        <v>4.8728813559322036E-2</v>
      </c>
      <c r="G282" s="52">
        <v>5</v>
      </c>
      <c r="H282" s="53">
        <f>G282/B296</f>
        <v>2.1186440677966101E-2</v>
      </c>
      <c r="I282" s="54">
        <f t="shared" si="18"/>
        <v>11</v>
      </c>
      <c r="J282" s="53">
        <f>I282/B296</f>
        <v>4.6610169491525424E-2</v>
      </c>
      <c r="K282" s="55">
        <f t="shared" si="19"/>
        <v>0.88347457627118642</v>
      </c>
      <c r="M282" s="42" t="s">
        <v>21</v>
      </c>
      <c r="N282" s="42"/>
    </row>
    <row r="283" spans="1:14" x14ac:dyDescent="0.2">
      <c r="A283" s="36" t="s">
        <v>25</v>
      </c>
      <c r="B283" s="51">
        <v>23</v>
      </c>
      <c r="C283" s="52">
        <v>95.5</v>
      </c>
      <c r="D283" s="53">
        <f>C283/B297</f>
        <v>0.18873517786561264</v>
      </c>
      <c r="E283" s="52">
        <v>69.5</v>
      </c>
      <c r="F283" s="53">
        <f>E283/B297</f>
        <v>0.13735177865612649</v>
      </c>
      <c r="G283" s="52">
        <v>10</v>
      </c>
      <c r="H283" s="53">
        <f>G283/B297</f>
        <v>1.9762845849802372E-2</v>
      </c>
      <c r="I283" s="54">
        <f t="shared" si="18"/>
        <v>16</v>
      </c>
      <c r="J283" s="53">
        <f>I283/B297</f>
        <v>3.1620553359683792E-2</v>
      </c>
      <c r="K283" s="55">
        <f t="shared" si="19"/>
        <v>0.81126482213438733</v>
      </c>
      <c r="M283" s="42" t="s">
        <v>21</v>
      </c>
      <c r="N283" s="42"/>
    </row>
    <row r="284" spans="1:14" ht="22.5" x14ac:dyDescent="0.2">
      <c r="A284" s="37" t="s">
        <v>26</v>
      </c>
      <c r="B284" s="51">
        <v>12</v>
      </c>
      <c r="C284" s="52">
        <v>32</v>
      </c>
      <c r="D284" s="53">
        <f>C284/B298</f>
        <v>0.12355212355212356</v>
      </c>
      <c r="E284" s="52">
        <v>27</v>
      </c>
      <c r="F284" s="53">
        <f>E284/B298</f>
        <v>0.10424710424710425</v>
      </c>
      <c r="G284" s="52">
        <v>0</v>
      </c>
      <c r="H284" s="53">
        <f>G284/B298</f>
        <v>0</v>
      </c>
      <c r="I284" s="52">
        <f t="shared" si="18"/>
        <v>5</v>
      </c>
      <c r="J284" s="53">
        <f>I284/B298</f>
        <v>1.9305019305019305E-2</v>
      </c>
      <c r="K284" s="55">
        <f t="shared" si="19"/>
        <v>0.87644787644787647</v>
      </c>
      <c r="M284" s="42" t="s">
        <v>35</v>
      </c>
      <c r="N284" s="42" t="s">
        <v>21</v>
      </c>
    </row>
    <row r="285" spans="1:14" ht="13.5" thickBot="1" x14ac:dyDescent="0.25">
      <c r="A285" s="32"/>
      <c r="B285" s="3"/>
      <c r="C285" s="3"/>
      <c r="D285" s="3"/>
      <c r="E285" s="3"/>
      <c r="F285" s="3"/>
      <c r="G285" s="3"/>
      <c r="H285" s="3"/>
      <c r="I285" s="3"/>
      <c r="J285" s="24"/>
      <c r="K285" s="25"/>
      <c r="M285" s="42"/>
      <c r="N285" s="42"/>
    </row>
    <row r="286" spans="1:14" ht="13.5" thickTop="1" x14ac:dyDescent="0.2">
      <c r="A286" s="33" t="s">
        <v>8</v>
      </c>
      <c r="B286" s="17">
        <f>SUM(B280:B284)</f>
        <v>90</v>
      </c>
      <c r="C286" s="22">
        <f>SUM(C280:C284)</f>
        <v>283</v>
      </c>
      <c r="D286" s="18">
        <f>C286/(B294+B295+B296+B297+B298)</f>
        <v>0.1440203562340967</v>
      </c>
      <c r="E286" s="20">
        <f>SUM(E280:E284)</f>
        <v>219</v>
      </c>
      <c r="F286" s="18">
        <f>E286/(B294+B295+B296+B297+B298)</f>
        <v>0.11145038167938931</v>
      </c>
      <c r="G286" s="20">
        <f>SUM(G280:G284)</f>
        <v>21</v>
      </c>
      <c r="H286" s="18">
        <f>G286/(B294+B295+B296+B297+B298)</f>
        <v>1.0687022900763359E-2</v>
      </c>
      <c r="I286" s="20">
        <f>SUM(I280:I284)</f>
        <v>43</v>
      </c>
      <c r="J286" s="18">
        <f>I286/(B294+B295+B296+B297+B298)</f>
        <v>2.1882951653944022E-2</v>
      </c>
      <c r="K286" s="18">
        <f>1-D286</f>
        <v>0.8559796437659033</v>
      </c>
      <c r="M286" s="43">
        <f>SUM(F286+H286+J286+K286)</f>
        <v>1</v>
      </c>
      <c r="N286" s="42"/>
    </row>
    <row r="287" spans="1:14" x14ac:dyDescent="0.2">
      <c r="M287" s="42"/>
      <c r="N287" s="42"/>
    </row>
    <row r="289" spans="1:12" x14ac:dyDescent="0.2">
      <c r="B289" s="42"/>
      <c r="C289" s="42" t="s">
        <v>20</v>
      </c>
      <c r="D289" s="43">
        <f>AVERAGE(D280:D284)</f>
        <v>0.13913696721729146</v>
      </c>
      <c r="E289" s="42"/>
      <c r="F289" s="43">
        <f>AVERAGE(F280:F284)</f>
        <v>0.10430681546399609</v>
      </c>
      <c r="G289" s="42"/>
      <c r="H289" s="43">
        <f>AVERAGE(H280:H284)</f>
        <v>1.022375561063844E-2</v>
      </c>
      <c r="I289" s="42"/>
      <c r="J289" s="43">
        <f>AVERAGE(J280:J284)</f>
        <v>2.4606396142656924E-2</v>
      </c>
      <c r="K289" s="43">
        <f>AVERAGE(K280:K284)</f>
        <v>0.86086303278270848</v>
      </c>
      <c r="L289" s="42"/>
    </row>
    <row r="293" spans="1:12" x14ac:dyDescent="0.2">
      <c r="A293" s="44"/>
      <c r="B293" s="45" t="s">
        <v>34</v>
      </c>
      <c r="C293" s="42"/>
    </row>
    <row r="294" spans="1:12" x14ac:dyDescent="0.2">
      <c r="A294" s="46" t="s">
        <v>29</v>
      </c>
      <c r="B294" s="42">
        <v>590</v>
      </c>
      <c r="C294" s="42"/>
    </row>
    <row r="295" spans="1:12" x14ac:dyDescent="0.2">
      <c r="A295" s="46" t="s">
        <v>30</v>
      </c>
      <c r="B295" s="42">
        <v>374</v>
      </c>
      <c r="C295" s="42"/>
      <c r="D295" s="56"/>
    </row>
    <row r="296" spans="1:12" x14ac:dyDescent="0.2">
      <c r="A296" s="46" t="s">
        <v>31</v>
      </c>
      <c r="B296" s="42">
        <v>236</v>
      </c>
      <c r="C296" s="47"/>
      <c r="D296" s="56"/>
    </row>
    <row r="297" spans="1:12" x14ac:dyDescent="0.2">
      <c r="A297" s="46" t="s">
        <v>32</v>
      </c>
      <c r="B297" s="42">
        <v>506</v>
      </c>
      <c r="C297" s="48"/>
      <c r="D297" s="56"/>
    </row>
    <row r="298" spans="1:12" x14ac:dyDescent="0.2">
      <c r="A298" s="46" t="s">
        <v>33</v>
      </c>
      <c r="B298" s="42">
        <v>259</v>
      </c>
      <c r="C298" s="42"/>
      <c r="D298" s="56"/>
    </row>
    <row r="299" spans="1:12" x14ac:dyDescent="0.2">
      <c r="A299" s="44"/>
      <c r="B299" s="42"/>
      <c r="C299" s="42"/>
      <c r="D299" s="56"/>
    </row>
    <row r="300" spans="1:12" ht="13.5" thickBot="1" x14ac:dyDescent="0.25"/>
    <row r="301" spans="1:12" ht="13.5" thickBot="1" x14ac:dyDescent="0.25">
      <c r="A301" s="39"/>
      <c r="B301" s="40"/>
      <c r="C301" s="40"/>
      <c r="D301" s="40" t="s">
        <v>46</v>
      </c>
      <c r="E301" s="40"/>
      <c r="F301" s="40"/>
      <c r="G301" s="40"/>
      <c r="H301" s="40"/>
      <c r="I301" s="40"/>
      <c r="J301" s="40"/>
      <c r="K301" s="41"/>
      <c r="L301" s="35"/>
    </row>
    <row r="302" spans="1:12" x14ac:dyDescent="0.2">
      <c r="A302" s="27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2" x14ac:dyDescent="0.2">
      <c r="A303" s="28"/>
      <c r="B303" s="4"/>
      <c r="C303" s="5" t="s">
        <v>1</v>
      </c>
      <c r="D303" s="6" t="s">
        <v>9</v>
      </c>
      <c r="E303" s="5" t="s">
        <v>15</v>
      </c>
      <c r="F303" s="5" t="s">
        <v>9</v>
      </c>
      <c r="G303" s="5" t="s">
        <v>15</v>
      </c>
      <c r="H303" s="5" t="s">
        <v>9</v>
      </c>
      <c r="I303" s="5" t="s">
        <v>15</v>
      </c>
      <c r="J303" s="5" t="s">
        <v>9</v>
      </c>
      <c r="K303" s="6" t="s">
        <v>9</v>
      </c>
    </row>
    <row r="304" spans="1:12" x14ac:dyDescent="0.2">
      <c r="A304" s="29"/>
      <c r="B304" s="6" t="s">
        <v>2</v>
      </c>
      <c r="C304" s="49"/>
      <c r="D304" s="6" t="s">
        <v>0</v>
      </c>
      <c r="E304" s="6" t="s">
        <v>16</v>
      </c>
      <c r="F304" s="6" t="s">
        <v>12</v>
      </c>
      <c r="G304" s="6" t="s">
        <v>17</v>
      </c>
      <c r="H304" s="6" t="s">
        <v>12</v>
      </c>
      <c r="I304" s="6" t="s">
        <v>17</v>
      </c>
      <c r="J304" s="6" t="s">
        <v>10</v>
      </c>
      <c r="K304" s="6" t="s">
        <v>7</v>
      </c>
    </row>
    <row r="305" spans="1:14" x14ac:dyDescent="0.2">
      <c r="A305" s="30" t="s">
        <v>18</v>
      </c>
      <c r="B305" s="6" t="s">
        <v>4</v>
      </c>
      <c r="C305" s="49" t="s">
        <v>3</v>
      </c>
      <c r="D305" s="49" t="s">
        <v>3</v>
      </c>
      <c r="E305" s="6" t="s">
        <v>11</v>
      </c>
      <c r="F305" s="6" t="s">
        <v>11</v>
      </c>
      <c r="G305" s="6" t="s">
        <v>0</v>
      </c>
      <c r="H305" s="6" t="s">
        <v>13</v>
      </c>
      <c r="I305" s="6" t="s">
        <v>10</v>
      </c>
      <c r="J305" s="6" t="s">
        <v>14</v>
      </c>
      <c r="K305" s="49"/>
    </row>
    <row r="306" spans="1:14" x14ac:dyDescent="0.2">
      <c r="A306" s="29"/>
      <c r="B306" s="9"/>
      <c r="C306" s="49" t="s">
        <v>5</v>
      </c>
      <c r="D306" s="49" t="s">
        <v>5</v>
      </c>
      <c r="E306" s="10"/>
      <c r="F306" s="10"/>
      <c r="G306" s="6" t="s">
        <v>19</v>
      </c>
      <c r="H306" s="8"/>
      <c r="I306" s="6" t="s">
        <v>14</v>
      </c>
      <c r="J306" s="49"/>
      <c r="K306" s="49"/>
    </row>
    <row r="307" spans="1:14" x14ac:dyDescent="0.2">
      <c r="A307" s="29"/>
      <c r="B307" s="9"/>
      <c r="C307" s="49" t="s">
        <v>6</v>
      </c>
      <c r="D307" s="49" t="s">
        <v>6</v>
      </c>
      <c r="E307" s="9"/>
      <c r="F307" s="9"/>
      <c r="G307" s="6"/>
      <c r="H307" s="9"/>
      <c r="I307" s="10"/>
      <c r="J307" s="10"/>
      <c r="K307" s="49"/>
    </row>
    <row r="308" spans="1:14" x14ac:dyDescent="0.2">
      <c r="A308" s="27"/>
      <c r="B308" s="2"/>
      <c r="C308" s="50"/>
      <c r="D308" s="13"/>
      <c r="E308" s="2"/>
      <c r="F308" s="2"/>
      <c r="G308" s="13"/>
      <c r="H308" s="13"/>
      <c r="I308" s="50"/>
      <c r="J308" s="50"/>
      <c r="K308" s="13"/>
    </row>
    <row r="309" spans="1:14" x14ac:dyDescent="0.2">
      <c r="A309" s="31"/>
      <c r="B309" s="1"/>
      <c r="C309" s="1"/>
      <c r="D309" s="1"/>
      <c r="E309" s="1"/>
      <c r="F309" s="1"/>
      <c r="G309" s="1"/>
      <c r="H309" s="14"/>
      <c r="I309" s="14"/>
      <c r="J309" s="14"/>
      <c r="K309" s="1"/>
    </row>
    <row r="310" spans="1:14" ht="22.5" x14ac:dyDescent="0.2">
      <c r="A310" s="23" t="s">
        <v>24</v>
      </c>
      <c r="B310" s="51">
        <v>27</v>
      </c>
      <c r="C310" s="52">
        <v>61</v>
      </c>
      <c r="D310" s="53">
        <f>C310/B324</f>
        <v>0.11172161172161173</v>
      </c>
      <c r="E310" s="52">
        <v>43.5</v>
      </c>
      <c r="F310" s="53">
        <f>E310/B324</f>
        <v>7.9670329670329665E-2</v>
      </c>
      <c r="G310" s="52">
        <v>2</v>
      </c>
      <c r="H310" s="53">
        <f>G310/B324</f>
        <v>3.663003663003663E-3</v>
      </c>
      <c r="I310" s="54">
        <f>C310-E310-G310</f>
        <v>15.5</v>
      </c>
      <c r="J310" s="53">
        <f>I310/B324</f>
        <v>2.8388278388278388E-2</v>
      </c>
      <c r="K310" s="55">
        <f>1-D310</f>
        <v>0.88827838827838823</v>
      </c>
      <c r="M310" s="42" t="s">
        <v>28</v>
      </c>
      <c r="N310" s="42"/>
    </row>
    <row r="311" spans="1:14" ht="22.5" x14ac:dyDescent="0.2">
      <c r="A311" s="38" t="s">
        <v>23</v>
      </c>
      <c r="B311" s="51">
        <v>17</v>
      </c>
      <c r="C311" s="52">
        <v>49</v>
      </c>
      <c r="D311" s="53">
        <f>C311/B325</f>
        <v>0.13725490196078433</v>
      </c>
      <c r="E311" s="52">
        <v>41</v>
      </c>
      <c r="F311" s="53">
        <f>E311/B325</f>
        <v>0.11484593837535013</v>
      </c>
      <c r="G311" s="52">
        <v>0</v>
      </c>
      <c r="H311" s="53">
        <f>G311/B325</f>
        <v>0</v>
      </c>
      <c r="I311" s="54">
        <f t="shared" ref="I311:I314" si="20">C311-E311-G311</f>
        <v>8</v>
      </c>
      <c r="J311" s="53">
        <f>I311/B325</f>
        <v>2.2408963585434174E-2</v>
      </c>
      <c r="K311" s="55">
        <f t="shared" ref="K311:K314" si="21">1-D311</f>
        <v>0.86274509803921573</v>
      </c>
      <c r="M311" s="42" t="s">
        <v>27</v>
      </c>
      <c r="N311" s="42"/>
    </row>
    <row r="312" spans="1:14" ht="33.75" x14ac:dyDescent="0.2">
      <c r="A312" s="36" t="s">
        <v>22</v>
      </c>
      <c r="B312" s="51">
        <v>11</v>
      </c>
      <c r="C312" s="52">
        <v>20.5</v>
      </c>
      <c r="D312" s="53">
        <f>C312/B326</f>
        <v>9.0308370044052858E-2</v>
      </c>
      <c r="E312" s="52">
        <v>8.5</v>
      </c>
      <c r="F312" s="53">
        <f>E312/B326</f>
        <v>3.7444933920704845E-2</v>
      </c>
      <c r="G312" s="52">
        <v>0</v>
      </c>
      <c r="H312" s="53">
        <f>G312/B326</f>
        <v>0</v>
      </c>
      <c r="I312" s="54">
        <f t="shared" si="20"/>
        <v>12</v>
      </c>
      <c r="J312" s="53">
        <f>I312/B326</f>
        <v>5.2863436123348019E-2</v>
      </c>
      <c r="K312" s="55">
        <f t="shared" si="21"/>
        <v>0.9096916299559471</v>
      </c>
      <c r="M312" s="42" t="s">
        <v>21</v>
      </c>
      <c r="N312" s="42"/>
    </row>
    <row r="313" spans="1:14" x14ac:dyDescent="0.2">
      <c r="A313" s="36" t="s">
        <v>25</v>
      </c>
      <c r="B313" s="51">
        <v>23</v>
      </c>
      <c r="C313" s="52">
        <v>99</v>
      </c>
      <c r="D313" s="53">
        <f>C313/B327</f>
        <v>0.20496894409937888</v>
      </c>
      <c r="E313" s="52">
        <v>57</v>
      </c>
      <c r="F313" s="53">
        <f>E313/B327</f>
        <v>0.11801242236024845</v>
      </c>
      <c r="G313" s="52">
        <v>6</v>
      </c>
      <c r="H313" s="53">
        <f>G313/B327</f>
        <v>1.2422360248447204E-2</v>
      </c>
      <c r="I313" s="54">
        <f t="shared" si="20"/>
        <v>36</v>
      </c>
      <c r="J313" s="53">
        <f>I313/B327</f>
        <v>7.4534161490683232E-2</v>
      </c>
      <c r="K313" s="55">
        <f t="shared" si="21"/>
        <v>0.79503105590062106</v>
      </c>
      <c r="M313" s="42" t="s">
        <v>21</v>
      </c>
      <c r="N313" s="42"/>
    </row>
    <row r="314" spans="1:14" ht="22.5" x14ac:dyDescent="0.2">
      <c r="A314" s="37" t="s">
        <v>26</v>
      </c>
      <c r="B314" s="51">
        <v>12</v>
      </c>
      <c r="C314" s="52">
        <v>15</v>
      </c>
      <c r="D314" s="53">
        <f>C314/B328</f>
        <v>6.0483870967741937E-2</v>
      </c>
      <c r="E314" s="52">
        <v>12</v>
      </c>
      <c r="F314" s="53">
        <f>E314/B328</f>
        <v>4.8387096774193547E-2</v>
      </c>
      <c r="G314" s="52">
        <v>3</v>
      </c>
      <c r="H314" s="53">
        <f>G314/B328</f>
        <v>1.2096774193548387E-2</v>
      </c>
      <c r="I314" s="52">
        <f t="shared" si="20"/>
        <v>0</v>
      </c>
      <c r="J314" s="53">
        <f>I314/B328</f>
        <v>0</v>
      </c>
      <c r="K314" s="55">
        <f t="shared" si="21"/>
        <v>0.93951612903225801</v>
      </c>
      <c r="M314" s="42" t="s">
        <v>35</v>
      </c>
      <c r="N314" s="42" t="s">
        <v>21</v>
      </c>
    </row>
    <row r="315" spans="1:14" ht="13.5" thickBot="1" x14ac:dyDescent="0.25">
      <c r="A315" s="32"/>
      <c r="B315" s="3"/>
      <c r="C315" s="3"/>
      <c r="D315" s="3"/>
      <c r="E315" s="3"/>
      <c r="F315" s="3"/>
      <c r="G315" s="3"/>
      <c r="H315" s="3"/>
      <c r="I315" s="3"/>
      <c r="J315" s="24"/>
      <c r="K315" s="25"/>
      <c r="M315" s="42"/>
      <c r="N315" s="42"/>
    </row>
    <row r="316" spans="1:14" ht="13.5" thickTop="1" x14ac:dyDescent="0.2">
      <c r="A316" s="33" t="s">
        <v>8</v>
      </c>
      <c r="B316" s="17">
        <f>SUM(B310:B314)</f>
        <v>90</v>
      </c>
      <c r="C316" s="22">
        <f>SUM(C310:C314)</f>
        <v>244.5</v>
      </c>
      <c r="D316" s="18">
        <f>C316/(B324+B325+B326+B327+B328)</f>
        <v>0.13138097796883397</v>
      </c>
      <c r="E316" s="20">
        <f>SUM(E310:E314)</f>
        <v>162</v>
      </c>
      <c r="F316" s="18">
        <f>E316/(B324+B325+B326+B327+B328)</f>
        <v>8.7049973132724348E-2</v>
      </c>
      <c r="G316" s="20">
        <f>SUM(G310:G314)</f>
        <v>11</v>
      </c>
      <c r="H316" s="18">
        <f>G316/(B324+B325+B326+B327+B328)</f>
        <v>5.9108006448146157E-3</v>
      </c>
      <c r="I316" s="20">
        <f>SUM(I310:I314)</f>
        <v>71.5</v>
      </c>
      <c r="J316" s="18">
        <f>I316/(B324+B325+B326+B327+B328)</f>
        <v>3.8420204191295E-2</v>
      </c>
      <c r="K316" s="18">
        <f>1-D316</f>
        <v>0.86861902203116603</v>
      </c>
      <c r="M316" s="43">
        <f>SUM(F316+H316+J316+K316)</f>
        <v>1</v>
      </c>
      <c r="N316" s="42"/>
    </row>
    <row r="317" spans="1:14" x14ac:dyDescent="0.2">
      <c r="M317" s="42"/>
      <c r="N317" s="42"/>
    </row>
    <row r="319" spans="1:14" x14ac:dyDescent="0.2">
      <c r="A319" s="44"/>
      <c r="B319" s="42"/>
      <c r="C319" s="42" t="s">
        <v>20</v>
      </c>
      <c r="D319" s="43">
        <f>AVERAGE(D310:D314)</f>
        <v>0.12094753975871395</v>
      </c>
      <c r="E319" s="42"/>
      <c r="F319" s="43">
        <f>AVERAGE(F310:F314)</f>
        <v>7.9672144220165331E-2</v>
      </c>
      <c r="G319" s="42"/>
      <c r="H319" s="43">
        <f>AVERAGE(H310:H314)</f>
        <v>5.6364276209998508E-3</v>
      </c>
      <c r="I319" s="42"/>
      <c r="J319" s="43">
        <f>AVERAGE(J310:J314)</f>
        <v>3.5638967917548767E-2</v>
      </c>
      <c r="K319" s="43">
        <f>AVERAGE(K310:K314)</f>
        <v>0.87905246024128603</v>
      </c>
    </row>
    <row r="323" spans="1:12" x14ac:dyDescent="0.2">
      <c r="A323" s="44"/>
      <c r="B323" s="45" t="s">
        <v>34</v>
      </c>
    </row>
    <row r="324" spans="1:12" x14ac:dyDescent="0.2">
      <c r="A324" s="46" t="s">
        <v>29</v>
      </c>
      <c r="B324" s="42">
        <v>546</v>
      </c>
      <c r="C324" s="57"/>
    </row>
    <row r="325" spans="1:12" x14ac:dyDescent="0.2">
      <c r="A325" s="46" t="s">
        <v>30</v>
      </c>
      <c r="B325" s="42">
        <v>357</v>
      </c>
      <c r="D325" s="56"/>
    </row>
    <row r="326" spans="1:12" x14ac:dyDescent="0.2">
      <c r="A326" s="46" t="s">
        <v>31</v>
      </c>
      <c r="B326" s="42">
        <v>227</v>
      </c>
      <c r="C326" s="58"/>
      <c r="D326" s="56"/>
    </row>
    <row r="327" spans="1:12" x14ac:dyDescent="0.2">
      <c r="A327" s="46" t="s">
        <v>32</v>
      </c>
      <c r="B327" s="42">
        <v>483</v>
      </c>
      <c r="C327" s="35"/>
      <c r="D327" s="56"/>
    </row>
    <row r="328" spans="1:12" x14ac:dyDescent="0.2">
      <c r="A328" s="46" t="s">
        <v>33</v>
      </c>
      <c r="B328" s="42">
        <v>248</v>
      </c>
      <c r="D328" s="56"/>
    </row>
    <row r="330" spans="1:12" ht="13.5" thickBot="1" x14ac:dyDescent="0.25"/>
    <row r="331" spans="1:12" ht="13.5" thickBot="1" x14ac:dyDescent="0.25">
      <c r="A331" s="39"/>
      <c r="B331" s="40"/>
      <c r="C331" s="40"/>
      <c r="D331" s="40" t="s">
        <v>47</v>
      </c>
      <c r="E331" s="40"/>
      <c r="F331" s="40"/>
      <c r="G331" s="40"/>
      <c r="H331" s="40"/>
      <c r="I331" s="40"/>
      <c r="J331" s="40"/>
      <c r="K331" s="41"/>
      <c r="L331" s="35"/>
    </row>
    <row r="332" spans="1:12" x14ac:dyDescent="0.2">
      <c r="A332" s="27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2" x14ac:dyDescent="0.2">
      <c r="A333" s="28"/>
      <c r="B333" s="4"/>
      <c r="C333" s="5" t="s">
        <v>1</v>
      </c>
      <c r="D333" s="6" t="s">
        <v>9</v>
      </c>
      <c r="E333" s="5" t="s">
        <v>15</v>
      </c>
      <c r="F333" s="5" t="s">
        <v>9</v>
      </c>
      <c r="G333" s="5" t="s">
        <v>15</v>
      </c>
      <c r="H333" s="5" t="s">
        <v>9</v>
      </c>
      <c r="I333" s="5" t="s">
        <v>15</v>
      </c>
      <c r="J333" s="5" t="s">
        <v>9</v>
      </c>
      <c r="K333" s="6" t="s">
        <v>9</v>
      </c>
    </row>
    <row r="334" spans="1:12" x14ac:dyDescent="0.2">
      <c r="A334" s="29"/>
      <c r="B334" s="6" t="s">
        <v>2</v>
      </c>
      <c r="C334" s="49"/>
      <c r="D334" s="6" t="s">
        <v>0</v>
      </c>
      <c r="E334" s="6" t="s">
        <v>16</v>
      </c>
      <c r="F334" s="6" t="s">
        <v>12</v>
      </c>
      <c r="G334" s="6" t="s">
        <v>17</v>
      </c>
      <c r="H334" s="6" t="s">
        <v>12</v>
      </c>
      <c r="I334" s="6" t="s">
        <v>17</v>
      </c>
      <c r="J334" s="6" t="s">
        <v>10</v>
      </c>
      <c r="K334" s="6" t="s">
        <v>7</v>
      </c>
    </row>
    <row r="335" spans="1:12" x14ac:dyDescent="0.2">
      <c r="A335" s="30" t="s">
        <v>18</v>
      </c>
      <c r="B335" s="6" t="s">
        <v>4</v>
      </c>
      <c r="C335" s="49" t="s">
        <v>3</v>
      </c>
      <c r="D335" s="49" t="s">
        <v>3</v>
      </c>
      <c r="E335" s="6" t="s">
        <v>11</v>
      </c>
      <c r="F335" s="6" t="s">
        <v>11</v>
      </c>
      <c r="G335" s="6" t="s">
        <v>0</v>
      </c>
      <c r="H335" s="6" t="s">
        <v>13</v>
      </c>
      <c r="I335" s="6" t="s">
        <v>10</v>
      </c>
      <c r="J335" s="6" t="s">
        <v>14</v>
      </c>
      <c r="K335" s="49"/>
    </row>
    <row r="336" spans="1:12" x14ac:dyDescent="0.2">
      <c r="A336" s="29"/>
      <c r="B336" s="9"/>
      <c r="C336" s="49" t="s">
        <v>5</v>
      </c>
      <c r="D336" s="49" t="s">
        <v>5</v>
      </c>
      <c r="E336" s="10"/>
      <c r="F336" s="10"/>
      <c r="G336" s="6" t="s">
        <v>19</v>
      </c>
      <c r="H336" s="8"/>
      <c r="I336" s="6" t="s">
        <v>14</v>
      </c>
      <c r="J336" s="49"/>
      <c r="K336" s="49"/>
    </row>
    <row r="337" spans="1:14" x14ac:dyDescent="0.2">
      <c r="A337" s="29"/>
      <c r="B337" s="9"/>
      <c r="C337" s="49" t="s">
        <v>6</v>
      </c>
      <c r="D337" s="49" t="s">
        <v>6</v>
      </c>
      <c r="E337" s="9"/>
      <c r="F337" s="9"/>
      <c r="G337" s="6"/>
      <c r="H337" s="9"/>
      <c r="I337" s="10"/>
      <c r="J337" s="10"/>
      <c r="K337" s="49"/>
    </row>
    <row r="338" spans="1:14" x14ac:dyDescent="0.2">
      <c r="A338" s="27"/>
      <c r="B338" s="2"/>
      <c r="C338" s="50"/>
      <c r="D338" s="13"/>
      <c r="E338" s="2"/>
      <c r="F338" s="2"/>
      <c r="G338" s="13"/>
      <c r="H338" s="13"/>
      <c r="I338" s="50"/>
      <c r="J338" s="50"/>
      <c r="K338" s="13"/>
    </row>
    <row r="339" spans="1:14" x14ac:dyDescent="0.2">
      <c r="A339" s="31"/>
      <c r="B339" s="1"/>
      <c r="C339" s="1"/>
      <c r="D339" s="1"/>
      <c r="E339" s="1"/>
      <c r="F339" s="1"/>
      <c r="G339" s="1"/>
      <c r="H339" s="14"/>
      <c r="I339" s="14"/>
      <c r="J339" s="14"/>
      <c r="K339" s="1"/>
    </row>
    <row r="340" spans="1:14" ht="22.5" x14ac:dyDescent="0.2">
      <c r="A340" s="23" t="s">
        <v>24</v>
      </c>
      <c r="B340" s="51">
        <v>27</v>
      </c>
      <c r="C340" s="52">
        <v>127.5</v>
      </c>
      <c r="D340" s="53">
        <f>C340/B354</f>
        <v>0.22290209790209789</v>
      </c>
      <c r="E340" s="52">
        <v>97.5</v>
      </c>
      <c r="F340" s="53">
        <f>E340/B354</f>
        <v>0.17045454545454544</v>
      </c>
      <c r="G340" s="52">
        <v>9</v>
      </c>
      <c r="H340" s="53">
        <f>G340/B354</f>
        <v>1.5734265734265736E-2</v>
      </c>
      <c r="I340" s="54">
        <f>C340-E340-G340</f>
        <v>21</v>
      </c>
      <c r="J340" s="53">
        <f>I340/B354</f>
        <v>3.6713286713286712E-2</v>
      </c>
      <c r="K340" s="55">
        <f>1-D340</f>
        <v>0.77709790209790208</v>
      </c>
      <c r="M340" s="42" t="s">
        <v>28</v>
      </c>
      <c r="N340" s="42"/>
    </row>
    <row r="341" spans="1:14" ht="22.5" x14ac:dyDescent="0.2">
      <c r="A341" s="38" t="s">
        <v>23</v>
      </c>
      <c r="B341" s="51">
        <v>17</v>
      </c>
      <c r="C341" s="52">
        <v>71.5</v>
      </c>
      <c r="D341" s="53">
        <f>C341/B355</f>
        <v>0.19168900804289543</v>
      </c>
      <c r="E341" s="52">
        <v>60.5</v>
      </c>
      <c r="F341" s="53">
        <f>E341/B355</f>
        <v>0.16219839142091153</v>
      </c>
      <c r="G341" s="52">
        <v>2</v>
      </c>
      <c r="H341" s="53">
        <f>G341/B355</f>
        <v>5.3619302949061663E-3</v>
      </c>
      <c r="I341" s="54">
        <f t="shared" ref="I341:I344" si="22">C341-E341-G341</f>
        <v>9</v>
      </c>
      <c r="J341" s="53">
        <f>I341/B355</f>
        <v>2.4128686327077747E-2</v>
      </c>
      <c r="K341" s="55">
        <f t="shared" ref="K341:K344" si="23">1-D341</f>
        <v>0.80831099195710454</v>
      </c>
      <c r="M341" s="42" t="s">
        <v>27</v>
      </c>
      <c r="N341" s="42"/>
    </row>
    <row r="342" spans="1:14" ht="33.75" x14ac:dyDescent="0.2">
      <c r="A342" s="36" t="s">
        <v>22</v>
      </c>
      <c r="B342" s="51">
        <v>11</v>
      </c>
      <c r="C342" s="52">
        <v>35</v>
      </c>
      <c r="D342" s="53">
        <f>C342/B356</f>
        <v>0.14767932489451477</v>
      </c>
      <c r="E342" s="52">
        <v>24</v>
      </c>
      <c r="F342" s="53">
        <f>E342/B356</f>
        <v>0.10126582278481013</v>
      </c>
      <c r="G342" s="52">
        <v>0</v>
      </c>
      <c r="H342" s="53">
        <f>G342/B356</f>
        <v>0</v>
      </c>
      <c r="I342" s="54">
        <f t="shared" si="22"/>
        <v>11</v>
      </c>
      <c r="J342" s="53">
        <f>I342/B356</f>
        <v>4.6413502109704644E-2</v>
      </c>
      <c r="K342" s="55">
        <f t="shared" si="23"/>
        <v>0.85232067510548526</v>
      </c>
      <c r="M342" s="42" t="s">
        <v>21</v>
      </c>
      <c r="N342" s="42"/>
    </row>
    <row r="343" spans="1:14" x14ac:dyDescent="0.2">
      <c r="A343" s="36" t="s">
        <v>25</v>
      </c>
      <c r="B343" s="51">
        <v>23</v>
      </c>
      <c r="C343" s="52">
        <v>111.5</v>
      </c>
      <c r="D343" s="53">
        <f>C343/B357</f>
        <v>0.22035573122529645</v>
      </c>
      <c r="E343" s="52">
        <v>57</v>
      </c>
      <c r="F343" s="53">
        <f>E343/B357</f>
        <v>0.11264822134387352</v>
      </c>
      <c r="G343" s="52">
        <v>21</v>
      </c>
      <c r="H343" s="53">
        <f>G343/B357</f>
        <v>4.1501976284584984E-2</v>
      </c>
      <c r="I343" s="54">
        <f t="shared" si="22"/>
        <v>33.5</v>
      </c>
      <c r="J343" s="53">
        <f>I343/B357</f>
        <v>6.6205533596837951E-2</v>
      </c>
      <c r="K343" s="55">
        <f t="shared" si="23"/>
        <v>0.77964426877470361</v>
      </c>
      <c r="M343" s="42" t="s">
        <v>21</v>
      </c>
      <c r="N343" s="42"/>
    </row>
    <row r="344" spans="1:14" ht="22.5" x14ac:dyDescent="0.2">
      <c r="A344" s="37" t="s">
        <v>26</v>
      </c>
      <c r="B344" s="51">
        <v>12</v>
      </c>
      <c r="C344" s="52">
        <v>54</v>
      </c>
      <c r="D344" s="53">
        <f>C344/B358</f>
        <v>0.2076923076923077</v>
      </c>
      <c r="E344" s="52">
        <v>39</v>
      </c>
      <c r="F344" s="53">
        <f>E344/B358</f>
        <v>0.15</v>
      </c>
      <c r="G344" s="52">
        <v>14</v>
      </c>
      <c r="H344" s="53">
        <f>G344/B358</f>
        <v>5.3846153846153849E-2</v>
      </c>
      <c r="I344" s="52">
        <f t="shared" si="22"/>
        <v>1</v>
      </c>
      <c r="J344" s="53">
        <f>I344/B358</f>
        <v>3.8461538461538464E-3</v>
      </c>
      <c r="K344" s="55">
        <f t="shared" si="23"/>
        <v>0.79230769230769227</v>
      </c>
      <c r="M344" s="42" t="s">
        <v>35</v>
      </c>
      <c r="N344" s="42" t="s">
        <v>21</v>
      </c>
    </row>
    <row r="345" spans="1:14" ht="13.5" thickBot="1" x14ac:dyDescent="0.25">
      <c r="A345" s="32"/>
      <c r="B345" s="3"/>
      <c r="C345" s="3"/>
      <c r="D345" s="3"/>
      <c r="E345" s="3"/>
      <c r="F345" s="3"/>
      <c r="G345" s="3"/>
      <c r="H345" s="3"/>
      <c r="I345" s="3"/>
      <c r="J345" s="24"/>
      <c r="K345" s="25"/>
      <c r="M345" s="42"/>
      <c r="N345" s="42"/>
    </row>
    <row r="346" spans="1:14" ht="13.5" thickTop="1" x14ac:dyDescent="0.2">
      <c r="A346" s="33" t="s">
        <v>8</v>
      </c>
      <c r="B346" s="17">
        <f>SUM(B340:B344)</f>
        <v>90</v>
      </c>
      <c r="C346" s="22">
        <f>SUM(C340:C344)</f>
        <v>399.5</v>
      </c>
      <c r="D346" s="18">
        <f>C346/(B354+B355+B356+B357+B358)</f>
        <v>0.20508213552361396</v>
      </c>
      <c r="E346" s="20">
        <f>SUM(E340:E344)</f>
        <v>278</v>
      </c>
      <c r="F346" s="18">
        <f>E346/(B354+B355+B356+B357+B358)</f>
        <v>0.14271047227926079</v>
      </c>
      <c r="G346" s="20">
        <f>SUM(G340:G344)</f>
        <v>46</v>
      </c>
      <c r="H346" s="18">
        <f>G346/(B354+B355+B356+B357+B358)</f>
        <v>2.3613963039014373E-2</v>
      </c>
      <c r="I346" s="20">
        <f>SUM(I340:I344)</f>
        <v>75.5</v>
      </c>
      <c r="J346" s="18">
        <f>I346/(B354+B355+B356+B357+B358)</f>
        <v>3.8757700205338808E-2</v>
      </c>
      <c r="K346" s="18">
        <f>1-D346</f>
        <v>0.79491786447638602</v>
      </c>
      <c r="M346" s="43">
        <f>SUM(F346+H346+J346+K346)</f>
        <v>1</v>
      </c>
      <c r="N346" s="42"/>
    </row>
    <row r="349" spans="1:14" x14ac:dyDescent="0.2">
      <c r="A349" s="44"/>
      <c r="B349" s="42"/>
      <c r="C349" s="42" t="s">
        <v>20</v>
      </c>
      <c r="D349" s="43">
        <f>AVERAGE(D340:D344)</f>
        <v>0.19806369395142245</v>
      </c>
      <c r="E349" s="42"/>
      <c r="F349" s="43">
        <f>AVERAGE(F340:F344)</f>
        <v>0.13931339620082811</v>
      </c>
      <c r="G349" s="42"/>
      <c r="H349" s="43">
        <f>AVERAGE(H340:H344)</f>
        <v>2.3288865231982148E-2</v>
      </c>
      <c r="I349" s="42"/>
      <c r="J349" s="43">
        <f>AVERAGE(J340:J344)</f>
        <v>3.5461432518612182E-2</v>
      </c>
      <c r="K349" s="43">
        <f>AVERAGE(K340:K344)</f>
        <v>0.80193630604857769</v>
      </c>
    </row>
    <row r="353" spans="1:4" x14ac:dyDescent="0.2">
      <c r="A353" s="44"/>
      <c r="B353" s="45" t="s">
        <v>34</v>
      </c>
    </row>
    <row r="354" spans="1:4" x14ac:dyDescent="0.2">
      <c r="A354" s="46" t="s">
        <v>29</v>
      </c>
      <c r="B354" s="42">
        <v>572</v>
      </c>
      <c r="C354" s="57"/>
    </row>
    <row r="355" spans="1:4" x14ac:dyDescent="0.2">
      <c r="A355" s="46" t="s">
        <v>30</v>
      </c>
      <c r="B355" s="42">
        <v>373</v>
      </c>
      <c r="D355" s="56"/>
    </row>
    <row r="356" spans="1:4" x14ac:dyDescent="0.2">
      <c r="A356" s="46" t="s">
        <v>31</v>
      </c>
      <c r="B356" s="42">
        <v>237</v>
      </c>
      <c r="C356" s="58"/>
      <c r="D356" s="56"/>
    </row>
    <row r="357" spans="1:4" x14ac:dyDescent="0.2">
      <c r="A357" s="46" t="s">
        <v>32</v>
      </c>
      <c r="B357" s="42">
        <v>506</v>
      </c>
      <c r="C357" s="35"/>
      <c r="D357" s="56"/>
    </row>
    <row r="358" spans="1:4" x14ac:dyDescent="0.2">
      <c r="A358" s="46" t="s">
        <v>33</v>
      </c>
      <c r="B358" s="42">
        <v>260</v>
      </c>
      <c r="D358" s="56"/>
    </row>
    <row r="359" spans="1:4" x14ac:dyDescent="0.2">
      <c r="D359" s="56"/>
    </row>
  </sheetData>
  <phoneticPr fontId="5" type="noConversion"/>
  <pageMargins left="0.75" right="0.75" top="1" bottom="1" header="0.5" footer="0.5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invio correttoxpubblic.</vt:lpstr>
    </vt:vector>
  </TitlesOfParts>
  <Company>CCIAA Genova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Rosella Mantellassi</dc:creator>
  <cp:lastModifiedBy>Canepa Caterina</cp:lastModifiedBy>
  <cp:lastPrinted>2023-06-23T09:02:48Z</cp:lastPrinted>
  <dcterms:created xsi:type="dcterms:W3CDTF">2007-10-18T09:57:53Z</dcterms:created>
  <dcterms:modified xsi:type="dcterms:W3CDTF">2023-10-26T08:53:47Z</dcterms:modified>
</cp:coreProperties>
</file>