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CHIUSURE MENSILI e monitoraggi\brunetta\Tassi assenza Anno 2023\"/>
    </mc:Choice>
  </mc:AlternateContent>
  <xr:revisionPtr revIDLastSave="0" documentId="13_ncr:1_{A01A4CAA-A904-4492-A649-B08EC978F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lo invio correttoxpubblic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7" i="5" l="1"/>
  <c r="H367" i="5" s="1"/>
  <c r="E367" i="5"/>
  <c r="F367" i="5" s="1"/>
  <c r="C367" i="5"/>
  <c r="D367" i="5" s="1"/>
  <c r="K367" i="5" s="1"/>
  <c r="B367" i="5"/>
  <c r="K365" i="5"/>
  <c r="I365" i="5"/>
  <c r="J365" i="5" s="1"/>
  <c r="H365" i="5"/>
  <c r="F365" i="5"/>
  <c r="D365" i="5"/>
  <c r="K364" i="5"/>
  <c r="I364" i="5"/>
  <c r="J364" i="5" s="1"/>
  <c r="H364" i="5"/>
  <c r="F364" i="5"/>
  <c r="D364" i="5"/>
  <c r="K363" i="5"/>
  <c r="I363" i="5"/>
  <c r="J363" i="5" s="1"/>
  <c r="H363" i="5"/>
  <c r="F363" i="5"/>
  <c r="D363" i="5"/>
  <c r="I362" i="5"/>
  <c r="J362" i="5" s="1"/>
  <c r="H362" i="5"/>
  <c r="F362" i="5"/>
  <c r="D362" i="5"/>
  <c r="K362" i="5" s="1"/>
  <c r="K361" i="5"/>
  <c r="K370" i="5" s="1"/>
  <c r="I361" i="5"/>
  <c r="I367" i="5" s="1"/>
  <c r="J367" i="5" s="1"/>
  <c r="H361" i="5"/>
  <c r="H370" i="5" s="1"/>
  <c r="F361" i="5"/>
  <c r="F370" i="5" s="1"/>
  <c r="D361" i="5"/>
  <c r="D370" i="5" s="1"/>
  <c r="D338" i="5"/>
  <c r="G335" i="5"/>
  <c r="H335" i="5" s="1"/>
  <c r="E335" i="5"/>
  <c r="F335" i="5" s="1"/>
  <c r="C335" i="5"/>
  <c r="D335" i="5" s="1"/>
  <c r="K335" i="5" s="1"/>
  <c r="B335" i="5"/>
  <c r="K333" i="5"/>
  <c r="I333" i="5"/>
  <c r="J333" i="5" s="1"/>
  <c r="H333" i="5"/>
  <c r="F333" i="5"/>
  <c r="D333" i="5"/>
  <c r="I332" i="5"/>
  <c r="J332" i="5" s="1"/>
  <c r="H332" i="5"/>
  <c r="F332" i="5"/>
  <c r="D332" i="5"/>
  <c r="K332" i="5" s="1"/>
  <c r="K331" i="5"/>
  <c r="I331" i="5"/>
  <c r="J331" i="5" s="1"/>
  <c r="H331" i="5"/>
  <c r="F331" i="5"/>
  <c r="D331" i="5"/>
  <c r="K330" i="5"/>
  <c r="I330" i="5"/>
  <c r="I335" i="5" s="1"/>
  <c r="J335" i="5" s="1"/>
  <c r="H330" i="5"/>
  <c r="F330" i="5"/>
  <c r="D330" i="5"/>
  <c r="K329" i="5"/>
  <c r="K338" i="5" s="1"/>
  <c r="I329" i="5"/>
  <c r="J329" i="5" s="1"/>
  <c r="H329" i="5"/>
  <c r="H338" i="5" s="1"/>
  <c r="F329" i="5"/>
  <c r="F338" i="5" s="1"/>
  <c r="D329" i="5"/>
  <c r="M367" i="5" l="1"/>
  <c r="J361" i="5"/>
  <c r="J370" i="5" s="1"/>
  <c r="M335" i="5"/>
  <c r="J330" i="5"/>
  <c r="J338" i="5" s="1"/>
  <c r="G303" i="5" l="1"/>
  <c r="H303" i="5" s="1"/>
  <c r="E303" i="5"/>
  <c r="F303" i="5" s="1"/>
  <c r="C303" i="5"/>
  <c r="D303" i="5" s="1"/>
  <c r="K303" i="5" s="1"/>
  <c r="B303" i="5"/>
  <c r="K301" i="5"/>
  <c r="I301" i="5"/>
  <c r="J301" i="5" s="1"/>
  <c r="H301" i="5"/>
  <c r="F301" i="5"/>
  <c r="D301" i="5"/>
  <c r="K300" i="5"/>
  <c r="I300" i="5"/>
  <c r="J300" i="5" s="1"/>
  <c r="H300" i="5"/>
  <c r="F300" i="5"/>
  <c r="D300" i="5"/>
  <c r="K299" i="5"/>
  <c r="I299" i="5"/>
  <c r="J299" i="5" s="1"/>
  <c r="H299" i="5"/>
  <c r="F299" i="5"/>
  <c r="D299" i="5"/>
  <c r="K298" i="5"/>
  <c r="I298" i="5"/>
  <c r="J298" i="5" s="1"/>
  <c r="H298" i="5"/>
  <c r="F298" i="5"/>
  <c r="D298" i="5"/>
  <c r="K297" i="5"/>
  <c r="K306" i="5" s="1"/>
  <c r="I297" i="5"/>
  <c r="I303" i="5" s="1"/>
  <c r="J303" i="5" s="1"/>
  <c r="H297" i="5"/>
  <c r="H306" i="5" s="1"/>
  <c r="F297" i="5"/>
  <c r="F306" i="5" s="1"/>
  <c r="D297" i="5"/>
  <c r="D306" i="5" s="1"/>
  <c r="H271" i="5"/>
  <c r="G271" i="5"/>
  <c r="E271" i="5"/>
  <c r="F271" i="5" s="1"/>
  <c r="D271" i="5"/>
  <c r="K271" i="5" s="1"/>
  <c r="C271" i="5"/>
  <c r="B271" i="5"/>
  <c r="J269" i="5"/>
  <c r="I269" i="5"/>
  <c r="H269" i="5"/>
  <c r="F269" i="5"/>
  <c r="D269" i="5"/>
  <c r="K269" i="5" s="1"/>
  <c r="K268" i="5"/>
  <c r="I268" i="5"/>
  <c r="J268" i="5" s="1"/>
  <c r="H268" i="5"/>
  <c r="F268" i="5"/>
  <c r="D268" i="5"/>
  <c r="J267" i="5"/>
  <c r="I267" i="5"/>
  <c r="H267" i="5"/>
  <c r="F267" i="5"/>
  <c r="D267" i="5"/>
  <c r="K267" i="5" s="1"/>
  <c r="K266" i="5"/>
  <c r="I266" i="5"/>
  <c r="J266" i="5" s="1"/>
  <c r="H266" i="5"/>
  <c r="F266" i="5"/>
  <c r="D266" i="5"/>
  <c r="J265" i="5"/>
  <c r="J274" i="5" s="1"/>
  <c r="I265" i="5"/>
  <c r="I271" i="5" s="1"/>
  <c r="J271" i="5" s="1"/>
  <c r="H265" i="5"/>
  <c r="H274" i="5" s="1"/>
  <c r="F265" i="5"/>
  <c r="F274" i="5" s="1"/>
  <c r="D265" i="5"/>
  <c r="D274" i="5" s="1"/>
  <c r="G240" i="5"/>
  <c r="H240" i="5" s="1"/>
  <c r="E240" i="5"/>
  <c r="F240" i="5" s="1"/>
  <c r="C240" i="5"/>
  <c r="D240" i="5" s="1"/>
  <c r="K240" i="5" s="1"/>
  <c r="B240" i="5"/>
  <c r="K238" i="5"/>
  <c r="I238" i="5"/>
  <c r="J238" i="5" s="1"/>
  <c r="H238" i="5"/>
  <c r="F238" i="5"/>
  <c r="D238" i="5"/>
  <c r="K237" i="5"/>
  <c r="I237" i="5"/>
  <c r="J237" i="5" s="1"/>
  <c r="H237" i="5"/>
  <c r="F237" i="5"/>
  <c r="D237" i="5"/>
  <c r="K236" i="5"/>
  <c r="I236" i="5"/>
  <c r="J236" i="5" s="1"/>
  <c r="H236" i="5"/>
  <c r="F236" i="5"/>
  <c r="D236" i="5"/>
  <c r="K235" i="5"/>
  <c r="I235" i="5"/>
  <c r="J235" i="5" s="1"/>
  <c r="H235" i="5"/>
  <c r="F235" i="5"/>
  <c r="D235" i="5"/>
  <c r="K234" i="5"/>
  <c r="K243" i="5" s="1"/>
  <c r="I234" i="5"/>
  <c r="I240" i="5" s="1"/>
  <c r="J240" i="5" s="1"/>
  <c r="H234" i="5"/>
  <c r="H243" i="5" s="1"/>
  <c r="F234" i="5"/>
  <c r="F243" i="5" s="1"/>
  <c r="D234" i="5"/>
  <c r="D243" i="5" s="1"/>
  <c r="G208" i="5"/>
  <c r="H208" i="5" s="1"/>
  <c r="E208" i="5"/>
  <c r="F208" i="5" s="1"/>
  <c r="C208" i="5"/>
  <c r="D208" i="5" s="1"/>
  <c r="K208" i="5" s="1"/>
  <c r="B208" i="5"/>
  <c r="K206" i="5"/>
  <c r="I206" i="5"/>
  <c r="J206" i="5" s="1"/>
  <c r="H206" i="5"/>
  <c r="F206" i="5"/>
  <c r="D206" i="5"/>
  <c r="I205" i="5"/>
  <c r="J205" i="5" s="1"/>
  <c r="H205" i="5"/>
  <c r="F205" i="5"/>
  <c r="D205" i="5"/>
  <c r="K205" i="5" s="1"/>
  <c r="K204" i="5"/>
  <c r="I204" i="5"/>
  <c r="J204" i="5" s="1"/>
  <c r="H204" i="5"/>
  <c r="F204" i="5"/>
  <c r="D204" i="5"/>
  <c r="K203" i="5"/>
  <c r="I203" i="5"/>
  <c r="J203" i="5" s="1"/>
  <c r="H203" i="5"/>
  <c r="F203" i="5"/>
  <c r="D203" i="5"/>
  <c r="K202" i="5"/>
  <c r="K211" i="5" s="1"/>
  <c r="I202" i="5"/>
  <c r="I208" i="5" s="1"/>
  <c r="J208" i="5" s="1"/>
  <c r="H202" i="5"/>
  <c r="H211" i="5" s="1"/>
  <c r="F202" i="5"/>
  <c r="F211" i="5" s="1"/>
  <c r="D202" i="5"/>
  <c r="D211" i="5" s="1"/>
  <c r="F179" i="5"/>
  <c r="H176" i="5"/>
  <c r="G176" i="5"/>
  <c r="F176" i="5"/>
  <c r="M176" i="5" s="1"/>
  <c r="E176" i="5"/>
  <c r="D176" i="5"/>
  <c r="K176" i="5" s="1"/>
  <c r="C176" i="5"/>
  <c r="B176" i="5"/>
  <c r="J174" i="5"/>
  <c r="I174" i="5"/>
  <c r="H174" i="5"/>
  <c r="F174" i="5"/>
  <c r="D174" i="5"/>
  <c r="K174" i="5" s="1"/>
  <c r="J173" i="5"/>
  <c r="I173" i="5"/>
  <c r="H173" i="5"/>
  <c r="F173" i="5"/>
  <c r="D173" i="5"/>
  <c r="K173" i="5" s="1"/>
  <c r="J172" i="5"/>
  <c r="I172" i="5"/>
  <c r="H172" i="5"/>
  <c r="F172" i="5"/>
  <c r="D172" i="5"/>
  <c r="K172" i="5" s="1"/>
  <c r="J171" i="5"/>
  <c r="I171" i="5"/>
  <c r="H171" i="5"/>
  <c r="F171" i="5"/>
  <c r="D171" i="5"/>
  <c r="K171" i="5" s="1"/>
  <c r="J170" i="5"/>
  <c r="J179" i="5" s="1"/>
  <c r="I170" i="5"/>
  <c r="I176" i="5" s="1"/>
  <c r="J176" i="5" s="1"/>
  <c r="H170" i="5"/>
  <c r="H179" i="5" s="1"/>
  <c r="F170" i="5"/>
  <c r="D170" i="5"/>
  <c r="D179" i="5" s="1"/>
  <c r="G144" i="5"/>
  <c r="H144" i="5" s="1"/>
  <c r="E144" i="5"/>
  <c r="F144" i="5" s="1"/>
  <c r="C144" i="5"/>
  <c r="D144" i="5" s="1"/>
  <c r="K144" i="5" s="1"/>
  <c r="B144" i="5"/>
  <c r="K142" i="5"/>
  <c r="I142" i="5"/>
  <c r="J142" i="5" s="1"/>
  <c r="H142" i="5"/>
  <c r="F142" i="5"/>
  <c r="D142" i="5"/>
  <c r="K141" i="5"/>
  <c r="I141" i="5"/>
  <c r="J141" i="5" s="1"/>
  <c r="H141" i="5"/>
  <c r="F141" i="5"/>
  <c r="D141" i="5"/>
  <c r="K140" i="5"/>
  <c r="I140" i="5"/>
  <c r="J140" i="5" s="1"/>
  <c r="H140" i="5"/>
  <c r="F140" i="5"/>
  <c r="D140" i="5"/>
  <c r="K139" i="5"/>
  <c r="I139" i="5"/>
  <c r="J139" i="5" s="1"/>
  <c r="H139" i="5"/>
  <c r="F139" i="5"/>
  <c r="D139" i="5"/>
  <c r="K138" i="5"/>
  <c r="K147" i="5" s="1"/>
  <c r="I138" i="5"/>
  <c r="I144" i="5" s="1"/>
  <c r="J144" i="5" s="1"/>
  <c r="H138" i="5"/>
  <c r="H147" i="5" s="1"/>
  <c r="F138" i="5"/>
  <c r="F147" i="5" s="1"/>
  <c r="D138" i="5"/>
  <c r="D147" i="5" s="1"/>
  <c r="F115" i="5"/>
  <c r="G112" i="5"/>
  <c r="H112" i="5" s="1"/>
  <c r="F112" i="5"/>
  <c r="E112" i="5"/>
  <c r="C112" i="5"/>
  <c r="D112" i="5" s="1"/>
  <c r="K112" i="5" s="1"/>
  <c r="B112" i="5"/>
  <c r="I110" i="5"/>
  <c r="J110" i="5" s="1"/>
  <c r="H110" i="5"/>
  <c r="F110" i="5"/>
  <c r="D110" i="5"/>
  <c r="K110" i="5" s="1"/>
  <c r="J109" i="5"/>
  <c r="I109" i="5"/>
  <c r="H109" i="5"/>
  <c r="F109" i="5"/>
  <c r="D109" i="5"/>
  <c r="K109" i="5" s="1"/>
  <c r="K108" i="5"/>
  <c r="I108" i="5"/>
  <c r="J108" i="5" s="1"/>
  <c r="H108" i="5"/>
  <c r="F108" i="5"/>
  <c r="D108" i="5"/>
  <c r="J107" i="5"/>
  <c r="I107" i="5"/>
  <c r="H107" i="5"/>
  <c r="F107" i="5"/>
  <c r="D107" i="5"/>
  <c r="K107" i="5" s="1"/>
  <c r="K106" i="5"/>
  <c r="I106" i="5"/>
  <c r="I112" i="5" s="1"/>
  <c r="J112" i="5" s="1"/>
  <c r="H106" i="5"/>
  <c r="H115" i="5" s="1"/>
  <c r="F106" i="5"/>
  <c r="D106" i="5"/>
  <c r="D115" i="5" s="1"/>
  <c r="G81" i="5"/>
  <c r="H81" i="5" s="1"/>
  <c r="E81" i="5"/>
  <c r="F81" i="5" s="1"/>
  <c r="C81" i="5"/>
  <c r="D81" i="5" s="1"/>
  <c r="K81" i="5" s="1"/>
  <c r="B81" i="5"/>
  <c r="K79" i="5"/>
  <c r="I79" i="5"/>
  <c r="J79" i="5" s="1"/>
  <c r="H79" i="5"/>
  <c r="F79" i="5"/>
  <c r="D79" i="5"/>
  <c r="I78" i="5"/>
  <c r="J78" i="5" s="1"/>
  <c r="H78" i="5"/>
  <c r="F78" i="5"/>
  <c r="D78" i="5"/>
  <c r="K78" i="5" s="1"/>
  <c r="K77" i="5"/>
  <c r="I77" i="5"/>
  <c r="J77" i="5" s="1"/>
  <c r="H77" i="5"/>
  <c r="F77" i="5"/>
  <c r="D77" i="5"/>
  <c r="I76" i="5"/>
  <c r="J76" i="5" s="1"/>
  <c r="H76" i="5"/>
  <c r="F76" i="5"/>
  <c r="D76" i="5"/>
  <c r="K76" i="5" s="1"/>
  <c r="K75" i="5"/>
  <c r="I75" i="5"/>
  <c r="I81" i="5" s="1"/>
  <c r="J81" i="5" s="1"/>
  <c r="H75" i="5"/>
  <c r="H84" i="5" s="1"/>
  <c r="F75" i="5"/>
  <c r="F84" i="5" s="1"/>
  <c r="D75" i="5"/>
  <c r="D84" i="5" s="1"/>
  <c r="G48" i="5"/>
  <c r="H48" i="5" s="1"/>
  <c r="E48" i="5"/>
  <c r="F48" i="5" s="1"/>
  <c r="C48" i="5"/>
  <c r="D48" i="5" s="1"/>
  <c r="K48" i="5" s="1"/>
  <c r="B48" i="5"/>
  <c r="I46" i="5"/>
  <c r="J46" i="5" s="1"/>
  <c r="H46" i="5"/>
  <c r="F46" i="5"/>
  <c r="D46" i="5"/>
  <c r="K46" i="5" s="1"/>
  <c r="J45" i="5"/>
  <c r="I45" i="5"/>
  <c r="H45" i="5"/>
  <c r="F45" i="5"/>
  <c r="D45" i="5"/>
  <c r="K45" i="5" s="1"/>
  <c r="I44" i="5"/>
  <c r="J44" i="5" s="1"/>
  <c r="H44" i="5"/>
  <c r="F44" i="5"/>
  <c r="D44" i="5"/>
  <c r="K44" i="5" s="1"/>
  <c r="I43" i="5"/>
  <c r="J43" i="5" s="1"/>
  <c r="H43" i="5"/>
  <c r="F43" i="5"/>
  <c r="D43" i="5"/>
  <c r="K43" i="5" s="1"/>
  <c r="I42" i="5"/>
  <c r="H42" i="5"/>
  <c r="F42" i="5"/>
  <c r="D42" i="5"/>
  <c r="D11" i="5"/>
  <c r="M303" i="5" l="1"/>
  <c r="J297" i="5"/>
  <c r="J306" i="5" s="1"/>
  <c r="M271" i="5"/>
  <c r="K265" i="5"/>
  <c r="K274" i="5" s="1"/>
  <c r="M240" i="5"/>
  <c r="J234" i="5"/>
  <c r="J243" i="5" s="1"/>
  <c r="M208" i="5"/>
  <c r="J202" i="5"/>
  <c r="J211" i="5" s="1"/>
  <c r="K170" i="5"/>
  <c r="K179" i="5" s="1"/>
  <c r="M144" i="5"/>
  <c r="J138" i="5"/>
  <c r="J147" i="5" s="1"/>
  <c r="M112" i="5"/>
  <c r="K115" i="5"/>
  <c r="J106" i="5"/>
  <c r="J115" i="5" s="1"/>
  <c r="K84" i="5"/>
  <c r="M81" i="5"/>
  <c r="J75" i="5"/>
  <c r="J84" i="5" s="1"/>
  <c r="I48" i="5"/>
  <c r="J48" i="5" s="1"/>
  <c r="M48" i="5" s="1"/>
  <c r="D51" i="5"/>
  <c r="K42" i="5"/>
  <c r="F51" i="5"/>
  <c r="H51" i="5"/>
  <c r="K51" i="5"/>
  <c r="J42" i="5"/>
  <c r="J51" i="5" s="1"/>
  <c r="H15" i="5"/>
  <c r="F15" i="5"/>
  <c r="D15" i="5"/>
  <c r="H14" i="5"/>
  <c r="F14" i="5"/>
  <c r="D14" i="5"/>
  <c r="H13" i="5"/>
  <c r="F13" i="5"/>
  <c r="D13" i="5"/>
  <c r="D12" i="5"/>
  <c r="F12" i="5"/>
  <c r="H12" i="5"/>
  <c r="H11" i="5"/>
  <c r="F11" i="5"/>
  <c r="I15" i="5" l="1"/>
  <c r="J15" i="5" s="1"/>
  <c r="K15" i="5"/>
  <c r="I14" i="5"/>
  <c r="J14" i="5" s="1"/>
  <c r="K14" i="5"/>
  <c r="I13" i="5"/>
  <c r="J13" i="5" s="1"/>
  <c r="K13" i="5"/>
  <c r="I12" i="5"/>
  <c r="J12" i="5" s="1"/>
  <c r="K12" i="5"/>
  <c r="I11" i="5"/>
  <c r="J11" i="5" s="1"/>
  <c r="K11" i="5"/>
  <c r="I17" i="5" l="1"/>
  <c r="J17" i="5" s="1"/>
  <c r="H20" i="5" l="1"/>
  <c r="D20" i="5"/>
  <c r="G17" i="5"/>
  <c r="H17" i="5" s="1"/>
  <c r="E17" i="5"/>
  <c r="F17" i="5" s="1"/>
  <c r="C17" i="5"/>
  <c r="D17" i="5" s="1"/>
  <c r="B17" i="5"/>
  <c r="F20" i="5" l="1"/>
  <c r="K20" i="5"/>
  <c r="J20" i="5"/>
  <c r="K17" i="5"/>
  <c r="M17" i="5" l="1"/>
</calcChain>
</file>

<file path=xl/sharedStrings.xml><?xml version="1.0" encoding="utf-8"?>
<sst xmlns="http://schemas.openxmlformats.org/spreadsheetml/2006/main" count="636" uniqueCount="48">
  <si>
    <t>assenze</t>
  </si>
  <si>
    <t>Totale gg. di assenza</t>
  </si>
  <si>
    <t>Totale</t>
  </si>
  <si>
    <t>(ferie, malattie,perm. retribuito,</t>
  </si>
  <si>
    <t>Personale</t>
  </si>
  <si>
    <t xml:space="preserve"> legge 104, perm. Amministratori</t>
  </si>
  <si>
    <t xml:space="preserve"> locali, congedi parentali )</t>
  </si>
  <si>
    <t>presenza</t>
  </si>
  <si>
    <t>Valori generali e totali</t>
  </si>
  <si>
    <t>%</t>
  </si>
  <si>
    <t xml:space="preserve">assenze per </t>
  </si>
  <si>
    <t>per ferie</t>
  </si>
  <si>
    <t xml:space="preserve">assenze </t>
  </si>
  <si>
    <t xml:space="preserve">per malattia </t>
  </si>
  <si>
    <t>altre cause</t>
  </si>
  <si>
    <t>di cui:</t>
  </si>
  <si>
    <t>totale assenze</t>
  </si>
  <si>
    <t xml:space="preserve">totale </t>
  </si>
  <si>
    <t>Area Dirigenziale</t>
  </si>
  <si>
    <t>per malattia</t>
  </si>
  <si>
    <t>media</t>
  </si>
  <si>
    <t>Razeto</t>
  </si>
  <si>
    <t>Area Servizio Integrato del Personale. Settore Studi e Statistica</t>
  </si>
  <si>
    <t>Area Amministrativo-Contabile</t>
  </si>
  <si>
    <t>Segreteria Generale, Staff e Attività Promozionali</t>
  </si>
  <si>
    <t>Area Servizi Anagrafici</t>
  </si>
  <si>
    <t xml:space="preserve"> Area Regolazione del Mercato</t>
  </si>
  <si>
    <t xml:space="preserve">Razeto </t>
  </si>
  <si>
    <t>Caviglia</t>
  </si>
  <si>
    <t xml:space="preserve">1 - Segr Gen, Staff e Prom </t>
  </si>
  <si>
    <t>2 - Area Amm- Contab</t>
  </si>
  <si>
    <t>3 - Serv Integ Pers, Studi e  Stat</t>
  </si>
  <si>
    <t>4 - Area Serv Anagr</t>
  </si>
  <si>
    <t>5 - Area Regolaz del Mercato</t>
  </si>
  <si>
    <t>GG LAV</t>
  </si>
  <si>
    <t>Mercati</t>
  </si>
  <si>
    <t xml:space="preserve"> Dati mensili sulle percentuali di assenza del personale in servizio presso la Camera di Commercio di Genova  -  mese di GENNAIO  2023</t>
  </si>
  <si>
    <t xml:space="preserve"> Dati mensili sulle percentuali di assenza del personale in servizio presso la Camera di Commercio di Genova  -  mese di FEBBRAIO  2023</t>
  </si>
  <si>
    <t xml:space="preserve"> Dati mensili sulle percentuali di assenza del personale in servizio presso la Camera di Commercio di Genova  -  mese di MARZO  2023</t>
  </si>
  <si>
    <t xml:space="preserve"> Dati mensili sulle percentuali di assenza del personale in servizio presso la Camera di Commercio di Genova  -  mese di APRILE  2023</t>
  </si>
  <si>
    <t xml:space="preserve"> Dati mensili sulle percentuali di assenza del personale in servizio presso la Camera di Commercio di Genova  -  mese di MAGGIO  2023</t>
  </si>
  <si>
    <t xml:space="preserve"> Dati mensili sulle percentuali di assenza del personale in servizio presso la Camera di Commercio di Genova  -  mese di GIUGNO  2023</t>
  </si>
  <si>
    <t xml:space="preserve"> Dati mensili sulle percentuali di assenza del personale in servizio presso la Camera di Commercio di Genova  -  mese di LUGLIO  2023</t>
  </si>
  <si>
    <t xml:space="preserve"> Dati mensili sulle percentuali di assenza del personale in servizio presso la Camera di Commercio di Genova  -  mese di AGOSTO  2023</t>
  </si>
  <si>
    <t xml:space="preserve"> Dati mensili sulle percentuali di assenza del personale in servizio presso la Camera di Commercio di Genova  -  mese di SETTEMBRE  2023</t>
  </si>
  <si>
    <t xml:space="preserve"> Dati mensili sulle percentuali di assenza del personale in servizio presso la Camera di Commercio di Genova  -  mese di OTTOBRE  2023</t>
  </si>
  <si>
    <t xml:space="preserve"> Dati mensili sulle percentuali di assenza del personale in servizio presso la Camera di Commercio di Genova  -  mese di NOVEMBRE  2023</t>
  </si>
  <si>
    <t xml:space="preserve"> Dati mensili sulle percentuali di assenza del personale in servizio presso la Camera di Commercio di Genova  -  mese di DICEMBRE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</si>
</sst>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2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2" fontId="5" fillId="0" borderId="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16" xfId="0" applyFill="1" applyBorder="1" applyAlignment="1">
      <alignment wrapText="1"/>
    </xf>
    <xf numFmtId="1" fontId="5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0" fillId="0" borderId="0" xfId="0" applyNumberFormat="1"/>
    <xf numFmtId="0" fontId="4" fillId="0" borderId="1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6" fillId="3" borderId="0" xfId="0" applyFont="1" applyFill="1"/>
    <xf numFmtId="10" fontId="6" fillId="3" borderId="0" xfId="0" applyNumberFormat="1" applyFont="1" applyFill="1"/>
    <xf numFmtId="0" fontId="6" fillId="0" borderId="0" xfId="0" applyFont="1" applyAlignment="1">
      <alignment wrapText="1"/>
    </xf>
    <xf numFmtId="0" fontId="6" fillId="0" borderId="0" xfId="0" applyFont="1"/>
    <xf numFmtId="10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1"/>
  <sheetViews>
    <sheetView tabSelected="1" topLeftCell="A58" zoomScaleNormal="100" workbookViewId="0">
      <selection activeCell="Y361" sqref="Y361"/>
    </sheetView>
  </sheetViews>
  <sheetFormatPr defaultRowHeight="12.75" x14ac:dyDescent="0.2"/>
  <cols>
    <col min="1" max="1" width="23.7109375" style="26" customWidth="1"/>
    <col min="2" max="2" width="9" bestFit="1" customWidth="1"/>
    <col min="3" max="4" width="22.85546875" customWidth="1"/>
    <col min="5" max="5" width="13.7109375" customWidth="1"/>
    <col min="6" max="6" width="8.7109375" customWidth="1"/>
    <col min="7" max="7" width="10.85546875" customWidth="1"/>
    <col min="8" max="8" width="10.5703125" customWidth="1"/>
    <col min="9" max="9" width="11.85546875" customWidth="1"/>
    <col min="10" max="10" width="10.5703125" customWidth="1"/>
    <col min="12" max="12" width="2.28515625" customWidth="1"/>
  </cols>
  <sheetData>
    <row r="1" spans="1:13" ht="13.5" thickBot="1" x14ac:dyDescent="0.25"/>
    <row r="2" spans="1:13" ht="13.5" thickBot="1" x14ac:dyDescent="0.25">
      <c r="A2" s="40"/>
      <c r="B2" s="41"/>
      <c r="C2" s="41"/>
      <c r="D2" s="41" t="s">
        <v>36</v>
      </c>
      <c r="E2" s="41"/>
      <c r="F2" s="41"/>
      <c r="G2" s="41"/>
      <c r="H2" s="41"/>
      <c r="I2" s="41"/>
      <c r="J2" s="41"/>
      <c r="K2" s="42"/>
      <c r="L2" s="35"/>
    </row>
    <row r="3" spans="1:13" x14ac:dyDescent="0.2">
      <c r="A3" s="2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2">
      <c r="A4" s="28"/>
      <c r="B4" s="4"/>
      <c r="C4" s="5" t="s">
        <v>1</v>
      </c>
      <c r="D4" s="6" t="s">
        <v>9</v>
      </c>
      <c r="E4" s="5" t="s">
        <v>15</v>
      </c>
      <c r="F4" s="5" t="s">
        <v>9</v>
      </c>
      <c r="G4" s="5" t="s">
        <v>15</v>
      </c>
      <c r="H4" s="5" t="s">
        <v>9</v>
      </c>
      <c r="I4" s="5" t="s">
        <v>15</v>
      </c>
      <c r="J4" s="5" t="s">
        <v>9</v>
      </c>
      <c r="K4" s="6" t="s">
        <v>9</v>
      </c>
    </row>
    <row r="5" spans="1:13" x14ac:dyDescent="0.2">
      <c r="A5" s="29"/>
      <c r="B5" s="6" t="s">
        <v>2</v>
      </c>
      <c r="C5" s="7"/>
      <c r="D5" s="6" t="s">
        <v>0</v>
      </c>
      <c r="E5" s="6" t="s">
        <v>16</v>
      </c>
      <c r="F5" s="6" t="s">
        <v>12</v>
      </c>
      <c r="G5" s="6" t="s">
        <v>17</v>
      </c>
      <c r="H5" s="6" t="s">
        <v>12</v>
      </c>
      <c r="I5" s="6" t="s">
        <v>17</v>
      </c>
      <c r="J5" s="6" t="s">
        <v>10</v>
      </c>
      <c r="K5" s="6" t="s">
        <v>7</v>
      </c>
    </row>
    <row r="6" spans="1:13" x14ac:dyDescent="0.2">
      <c r="A6" s="30" t="s">
        <v>18</v>
      </c>
      <c r="B6" s="6" t="s">
        <v>4</v>
      </c>
      <c r="C6" s="7" t="s">
        <v>3</v>
      </c>
      <c r="D6" s="7" t="s">
        <v>3</v>
      </c>
      <c r="E6" s="6" t="s">
        <v>11</v>
      </c>
      <c r="F6" s="6" t="s">
        <v>11</v>
      </c>
      <c r="G6" s="6" t="s">
        <v>0</v>
      </c>
      <c r="H6" s="6" t="s">
        <v>13</v>
      </c>
      <c r="I6" s="6" t="s">
        <v>10</v>
      </c>
      <c r="J6" s="6" t="s">
        <v>14</v>
      </c>
      <c r="K6" s="7"/>
    </row>
    <row r="7" spans="1:13" x14ac:dyDescent="0.2">
      <c r="A7" s="29"/>
      <c r="B7" s="9"/>
      <c r="C7" s="7" t="s">
        <v>5</v>
      </c>
      <c r="D7" s="7" t="s">
        <v>5</v>
      </c>
      <c r="E7" s="10"/>
      <c r="F7" s="10"/>
      <c r="G7" s="6" t="s">
        <v>19</v>
      </c>
      <c r="H7" s="8"/>
      <c r="I7" s="6" t="s">
        <v>14</v>
      </c>
      <c r="J7" s="7"/>
      <c r="K7" s="7"/>
    </row>
    <row r="8" spans="1:13" x14ac:dyDescent="0.2">
      <c r="A8" s="29"/>
      <c r="B8" s="9"/>
      <c r="C8" s="7" t="s">
        <v>6</v>
      </c>
      <c r="D8" s="7" t="s">
        <v>6</v>
      </c>
      <c r="E8" s="9"/>
      <c r="F8" s="9"/>
      <c r="G8" s="6"/>
      <c r="H8" s="9"/>
      <c r="I8" s="11"/>
      <c r="J8" s="11"/>
      <c r="K8" s="7"/>
    </row>
    <row r="9" spans="1:13" x14ac:dyDescent="0.2">
      <c r="A9" s="27"/>
      <c r="B9" s="2"/>
      <c r="C9" s="12"/>
      <c r="D9" s="13"/>
      <c r="E9" s="2"/>
      <c r="F9" s="2"/>
      <c r="G9" s="13"/>
      <c r="H9" s="13"/>
      <c r="I9" s="12"/>
      <c r="J9" s="12"/>
      <c r="K9" s="13"/>
    </row>
    <row r="10" spans="1:13" x14ac:dyDescent="0.2">
      <c r="A10" s="31"/>
      <c r="B10" s="1"/>
      <c r="C10" s="1"/>
      <c r="D10" s="1"/>
      <c r="E10" s="1"/>
      <c r="F10" s="1"/>
      <c r="G10" s="1"/>
      <c r="H10" s="14"/>
      <c r="I10" s="14"/>
      <c r="J10" s="14"/>
      <c r="K10" s="1"/>
    </row>
    <row r="11" spans="1:13" ht="22.5" x14ac:dyDescent="0.2">
      <c r="A11" s="23" t="s">
        <v>24</v>
      </c>
      <c r="B11" s="34">
        <v>26</v>
      </c>
      <c r="C11" s="15">
        <v>74.5</v>
      </c>
      <c r="D11" s="21">
        <f>C11/B25</f>
        <v>0.14109848484848486</v>
      </c>
      <c r="E11" s="15">
        <v>60</v>
      </c>
      <c r="F11" s="21">
        <f>E11/B25</f>
        <v>0.11363636363636363</v>
      </c>
      <c r="G11" s="15">
        <v>8</v>
      </c>
      <c r="H11" s="21">
        <f>G11/B25</f>
        <v>1.5151515151515152E-2</v>
      </c>
      <c r="I11" s="16">
        <f>C11-E11-G11</f>
        <v>6.5</v>
      </c>
      <c r="J11" s="21">
        <f>I11/B25</f>
        <v>1.231060606060606E-2</v>
      </c>
      <c r="K11" s="19">
        <f>1-D11</f>
        <v>0.85890151515151514</v>
      </c>
      <c r="M11" s="50" t="s">
        <v>28</v>
      </c>
    </row>
    <row r="12" spans="1:13" ht="22.5" x14ac:dyDescent="0.2">
      <c r="A12" s="39" t="s">
        <v>23</v>
      </c>
      <c r="B12" s="34">
        <v>14</v>
      </c>
      <c r="C12" s="15">
        <v>31</v>
      </c>
      <c r="D12" s="21">
        <f>C12/B26</f>
        <v>0.10544217687074831</v>
      </c>
      <c r="E12" s="15">
        <v>18</v>
      </c>
      <c r="F12" s="21">
        <f>E12/B26</f>
        <v>6.1224489795918366E-2</v>
      </c>
      <c r="G12" s="15">
        <v>7</v>
      </c>
      <c r="H12" s="21">
        <f>G12/B26</f>
        <v>2.3809523809523808E-2</v>
      </c>
      <c r="I12" s="16">
        <f t="shared" ref="I12:I15" si="0">C12-E12-G12</f>
        <v>6</v>
      </c>
      <c r="J12" s="21">
        <f>I12/B26</f>
        <v>2.0408163265306121E-2</v>
      </c>
      <c r="K12" s="19">
        <f t="shared" ref="K12:K15" si="1">1-D12</f>
        <v>0.89455782312925169</v>
      </c>
      <c r="M12" s="50" t="s">
        <v>27</v>
      </c>
    </row>
    <row r="13" spans="1:13" ht="33.75" x14ac:dyDescent="0.2">
      <c r="A13" s="36" t="s">
        <v>22</v>
      </c>
      <c r="B13" s="34">
        <v>11</v>
      </c>
      <c r="C13" s="15">
        <v>35.5</v>
      </c>
      <c r="D13" s="21">
        <f>C13/B27</f>
        <v>0.15570175438596492</v>
      </c>
      <c r="E13" s="15">
        <v>19.5</v>
      </c>
      <c r="F13" s="21">
        <f>E13/B27</f>
        <v>8.5526315789473686E-2</v>
      </c>
      <c r="G13" s="15">
        <v>0</v>
      </c>
      <c r="H13" s="21">
        <f>G13/B27</f>
        <v>0</v>
      </c>
      <c r="I13" s="16">
        <f t="shared" si="0"/>
        <v>16</v>
      </c>
      <c r="J13" s="21">
        <f>I13/B27</f>
        <v>7.0175438596491224E-2</v>
      </c>
      <c r="K13" s="19">
        <f t="shared" si="1"/>
        <v>0.8442982456140351</v>
      </c>
      <c r="M13" s="50" t="s">
        <v>21</v>
      </c>
    </row>
    <row r="14" spans="1:13" x14ac:dyDescent="0.2">
      <c r="A14" s="36" t="s">
        <v>25</v>
      </c>
      <c r="B14" s="34">
        <v>25</v>
      </c>
      <c r="C14" s="15">
        <v>70</v>
      </c>
      <c r="D14" s="21">
        <f>C14/B28</f>
        <v>0.13333333333333333</v>
      </c>
      <c r="E14" s="15">
        <v>56</v>
      </c>
      <c r="F14" s="21">
        <f>E14/B28</f>
        <v>0.10666666666666667</v>
      </c>
      <c r="G14" s="15">
        <v>7</v>
      </c>
      <c r="H14" s="21">
        <f>G14/B28</f>
        <v>1.3333333333333334E-2</v>
      </c>
      <c r="I14" s="16">
        <f t="shared" si="0"/>
        <v>7</v>
      </c>
      <c r="J14" s="21">
        <f>I14/B28</f>
        <v>1.3333333333333334E-2</v>
      </c>
      <c r="K14" s="19">
        <f t="shared" si="1"/>
        <v>0.8666666666666667</v>
      </c>
      <c r="M14" s="50" t="s">
        <v>35</v>
      </c>
    </row>
    <row r="15" spans="1:13" ht="21" customHeight="1" x14ac:dyDescent="0.2">
      <c r="A15" s="37" t="s">
        <v>26</v>
      </c>
      <c r="B15" s="34">
        <v>13</v>
      </c>
      <c r="C15" s="15">
        <v>33.5</v>
      </c>
      <c r="D15" s="21">
        <f>C15/B29</f>
        <v>0.12453531598513011</v>
      </c>
      <c r="E15" s="15">
        <v>28.5</v>
      </c>
      <c r="F15" s="21">
        <f>E15/B29</f>
        <v>0.10594795539033457</v>
      </c>
      <c r="G15" s="15">
        <v>0</v>
      </c>
      <c r="H15" s="21">
        <f>G15/B29</f>
        <v>0</v>
      </c>
      <c r="I15" s="15">
        <f t="shared" si="0"/>
        <v>5</v>
      </c>
      <c r="J15" s="21">
        <f>I15/B29</f>
        <v>1.858736059479554E-2</v>
      </c>
      <c r="K15" s="19">
        <f t="shared" si="1"/>
        <v>0.87546468401486988</v>
      </c>
      <c r="M15" s="50" t="s">
        <v>35</v>
      </c>
    </row>
    <row r="16" spans="1:13" ht="13.5" thickBot="1" x14ac:dyDescent="0.25">
      <c r="A16" s="32"/>
      <c r="B16" s="3"/>
      <c r="C16" s="3"/>
      <c r="D16" s="3"/>
      <c r="E16" s="3"/>
      <c r="F16" s="3"/>
      <c r="G16" s="3"/>
      <c r="H16" s="3"/>
      <c r="I16" s="3"/>
      <c r="J16" s="24"/>
      <c r="K16" s="25"/>
      <c r="M16" s="50"/>
    </row>
    <row r="17" spans="1:13" ht="13.5" thickTop="1" x14ac:dyDescent="0.2">
      <c r="A17" s="33" t="s">
        <v>8</v>
      </c>
      <c r="B17" s="17">
        <f>SUM(B11:B15)</f>
        <v>89</v>
      </c>
      <c r="C17" s="22">
        <f>SUM(C11:C15)</f>
        <v>244.5</v>
      </c>
      <c r="D17" s="18">
        <f>C17/(B25+B26+B27+B28+B29)</f>
        <v>0.13259219088937094</v>
      </c>
      <c r="E17" s="20">
        <f>SUM(E11:E15)</f>
        <v>182</v>
      </c>
      <c r="F17" s="18">
        <f>E17/(B25+B26+B27+B28+B29)</f>
        <v>9.8698481561822121E-2</v>
      </c>
      <c r="G17" s="20">
        <f>SUM(G11:G15)</f>
        <v>22</v>
      </c>
      <c r="H17" s="18">
        <f>G17/(B25+B26+B27+B28+B29)</f>
        <v>1.193058568329718E-2</v>
      </c>
      <c r="I17" s="20">
        <f>SUM(I11:I15)</f>
        <v>40.5</v>
      </c>
      <c r="J17" s="18">
        <f>I17/(B25+B26+B27+B28+B29)</f>
        <v>2.1963123644251625E-2</v>
      </c>
      <c r="K17" s="18">
        <f>1-D17</f>
        <v>0.86740780911062909</v>
      </c>
      <c r="M17" s="51">
        <f>SUM(F17+H17+J17+K17)</f>
        <v>1</v>
      </c>
    </row>
    <row r="20" spans="1:13" x14ac:dyDescent="0.2">
      <c r="A20" s="52"/>
      <c r="B20" s="53"/>
      <c r="C20" s="53" t="s">
        <v>20</v>
      </c>
      <c r="D20" s="54">
        <f>AVERAGE(D11:D15)</f>
        <v>0.1320222130847323</v>
      </c>
      <c r="E20" s="53"/>
      <c r="F20" s="54">
        <f>AVERAGE(F11:F15)</f>
        <v>9.4600358255751388E-2</v>
      </c>
      <c r="G20" s="53"/>
      <c r="H20" s="54">
        <f>AVERAGE(H11:H15)</f>
        <v>1.0458874458874459E-2</v>
      </c>
      <c r="I20" s="53"/>
      <c r="J20" s="54">
        <f>AVERAGE(J11:J15)</f>
        <v>2.6962980370106453E-2</v>
      </c>
      <c r="K20" s="54">
        <f>AVERAGE(K11:K15)</f>
        <v>0.86797778691526761</v>
      </c>
    </row>
    <row r="21" spans="1:13" x14ac:dyDescent="0.2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52"/>
      <c r="B24" s="55" t="s">
        <v>34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56" t="s">
        <v>29</v>
      </c>
      <c r="B25" s="53">
        <v>528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56" t="s">
        <v>30</v>
      </c>
      <c r="B26" s="53">
        <v>294</v>
      </c>
      <c r="C26" s="53"/>
      <c r="D26" s="54"/>
      <c r="E26" s="53"/>
      <c r="F26" s="53"/>
      <c r="G26" s="53"/>
      <c r="H26" s="53"/>
      <c r="I26" s="53"/>
      <c r="J26" s="53"/>
      <c r="K26" s="53"/>
    </row>
    <row r="27" spans="1:13" x14ac:dyDescent="0.2">
      <c r="A27" s="56" t="s">
        <v>31</v>
      </c>
      <c r="B27" s="53">
        <v>228</v>
      </c>
      <c r="C27" s="57"/>
      <c r="D27" s="54"/>
      <c r="E27" s="53"/>
      <c r="F27" s="53"/>
      <c r="G27" s="53"/>
      <c r="H27" s="53"/>
      <c r="I27" s="53"/>
      <c r="J27" s="53"/>
      <c r="K27" s="53"/>
    </row>
    <row r="28" spans="1:13" x14ac:dyDescent="0.2">
      <c r="A28" s="56" t="s">
        <v>32</v>
      </c>
      <c r="B28" s="53">
        <v>525</v>
      </c>
      <c r="C28" s="58"/>
      <c r="D28" s="54"/>
      <c r="E28" s="53"/>
      <c r="F28" s="53"/>
      <c r="G28" s="53"/>
      <c r="H28" s="53"/>
      <c r="I28" s="53"/>
      <c r="J28" s="53"/>
      <c r="K28" s="53"/>
    </row>
    <row r="29" spans="1:13" x14ac:dyDescent="0.2">
      <c r="A29" s="56" t="s">
        <v>33</v>
      </c>
      <c r="B29" s="53">
        <v>269</v>
      </c>
      <c r="C29" s="53"/>
      <c r="D29" s="54"/>
      <c r="E29" s="53"/>
      <c r="F29" s="53"/>
      <c r="G29" s="53"/>
      <c r="H29" s="53"/>
      <c r="I29" s="53"/>
      <c r="J29" s="53"/>
      <c r="K29" s="53"/>
    </row>
    <row r="30" spans="1:13" x14ac:dyDescent="0.2">
      <c r="A30" s="52"/>
      <c r="B30" s="53"/>
      <c r="C30" s="53"/>
      <c r="D30" s="54"/>
      <c r="E30" s="53"/>
      <c r="F30" s="53"/>
      <c r="G30" s="53"/>
      <c r="H30" s="53"/>
      <c r="I30" s="53"/>
      <c r="J30" s="53"/>
      <c r="K30" s="53"/>
    </row>
    <row r="31" spans="1:13" x14ac:dyDescent="0.2">
      <c r="D31" s="38"/>
    </row>
    <row r="32" spans="1:13" ht="13.5" thickBot="1" x14ac:dyDescent="0.25"/>
    <row r="33" spans="1:13" ht="13.5" thickBot="1" x14ac:dyDescent="0.25">
      <c r="A33" s="40"/>
      <c r="B33" s="41"/>
      <c r="C33" s="41"/>
      <c r="D33" s="41" t="s">
        <v>37</v>
      </c>
      <c r="E33" s="41"/>
      <c r="F33" s="41"/>
      <c r="G33" s="41"/>
      <c r="H33" s="41"/>
      <c r="I33" s="41"/>
      <c r="J33" s="41"/>
      <c r="K33" s="42"/>
      <c r="L33" s="35"/>
    </row>
    <row r="34" spans="1:13" x14ac:dyDescent="0.2">
      <c r="A34" s="2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3" x14ac:dyDescent="0.2">
      <c r="A35" s="28"/>
      <c r="B35" s="4"/>
      <c r="C35" s="5" t="s">
        <v>1</v>
      </c>
      <c r="D35" s="6" t="s">
        <v>9</v>
      </c>
      <c r="E35" s="5" t="s">
        <v>15</v>
      </c>
      <c r="F35" s="5" t="s">
        <v>9</v>
      </c>
      <c r="G35" s="5" t="s">
        <v>15</v>
      </c>
      <c r="H35" s="5" t="s">
        <v>9</v>
      </c>
      <c r="I35" s="5" t="s">
        <v>15</v>
      </c>
      <c r="J35" s="5" t="s">
        <v>9</v>
      </c>
      <c r="K35" s="6" t="s">
        <v>9</v>
      </c>
    </row>
    <row r="36" spans="1:13" x14ac:dyDescent="0.2">
      <c r="A36" s="29"/>
      <c r="B36" s="6" t="s">
        <v>2</v>
      </c>
      <c r="C36" s="43"/>
      <c r="D36" s="6" t="s">
        <v>0</v>
      </c>
      <c r="E36" s="6" t="s">
        <v>16</v>
      </c>
      <c r="F36" s="6" t="s">
        <v>12</v>
      </c>
      <c r="G36" s="6" t="s">
        <v>17</v>
      </c>
      <c r="H36" s="6" t="s">
        <v>12</v>
      </c>
      <c r="I36" s="6" t="s">
        <v>17</v>
      </c>
      <c r="J36" s="6" t="s">
        <v>10</v>
      </c>
      <c r="K36" s="6" t="s">
        <v>7</v>
      </c>
    </row>
    <row r="37" spans="1:13" x14ac:dyDescent="0.2">
      <c r="A37" s="30" t="s">
        <v>18</v>
      </c>
      <c r="B37" s="6" t="s">
        <v>4</v>
      </c>
      <c r="C37" s="43" t="s">
        <v>3</v>
      </c>
      <c r="D37" s="43" t="s">
        <v>3</v>
      </c>
      <c r="E37" s="6" t="s">
        <v>11</v>
      </c>
      <c r="F37" s="6" t="s">
        <v>11</v>
      </c>
      <c r="G37" s="6" t="s">
        <v>0</v>
      </c>
      <c r="H37" s="6" t="s">
        <v>13</v>
      </c>
      <c r="I37" s="6" t="s">
        <v>10</v>
      </c>
      <c r="J37" s="6" t="s">
        <v>14</v>
      </c>
      <c r="K37" s="43"/>
    </row>
    <row r="38" spans="1:13" x14ac:dyDescent="0.2">
      <c r="A38" s="29"/>
      <c r="B38" s="9"/>
      <c r="C38" s="43" t="s">
        <v>5</v>
      </c>
      <c r="D38" s="43" t="s">
        <v>5</v>
      </c>
      <c r="E38" s="10"/>
      <c r="F38" s="10"/>
      <c r="G38" s="6" t="s">
        <v>19</v>
      </c>
      <c r="H38" s="8"/>
      <c r="I38" s="6" t="s">
        <v>14</v>
      </c>
      <c r="J38" s="43"/>
      <c r="K38" s="43"/>
    </row>
    <row r="39" spans="1:13" x14ac:dyDescent="0.2">
      <c r="A39" s="29"/>
      <c r="B39" s="9"/>
      <c r="C39" s="43" t="s">
        <v>6</v>
      </c>
      <c r="D39" s="43" t="s">
        <v>6</v>
      </c>
      <c r="E39" s="9"/>
      <c r="F39" s="9"/>
      <c r="G39" s="6"/>
      <c r="H39" s="9"/>
      <c r="I39" s="10"/>
      <c r="J39" s="10"/>
      <c r="K39" s="43"/>
    </row>
    <row r="40" spans="1:13" x14ac:dyDescent="0.2">
      <c r="A40" s="27"/>
      <c r="B40" s="2"/>
      <c r="C40" s="44"/>
      <c r="D40" s="13"/>
      <c r="E40" s="2"/>
      <c r="F40" s="2"/>
      <c r="G40" s="13"/>
      <c r="H40" s="13"/>
      <c r="I40" s="44"/>
      <c r="J40" s="44"/>
      <c r="K40" s="13"/>
    </row>
    <row r="41" spans="1:13" x14ac:dyDescent="0.2">
      <c r="A41" s="31"/>
      <c r="B41" s="1"/>
      <c r="C41" s="1"/>
      <c r="D41" s="1"/>
      <c r="E41" s="1"/>
      <c r="F41" s="1"/>
      <c r="G41" s="1"/>
      <c r="H41" s="14"/>
      <c r="I41" s="14"/>
      <c r="J41" s="14"/>
      <c r="K41" s="1"/>
    </row>
    <row r="42" spans="1:13" ht="22.5" x14ac:dyDescent="0.2">
      <c r="A42" s="23" t="s">
        <v>24</v>
      </c>
      <c r="B42" s="45">
        <v>26</v>
      </c>
      <c r="C42" s="46">
        <v>41.5</v>
      </c>
      <c r="D42" s="47">
        <f>C42/B56</f>
        <v>8.10546875E-2</v>
      </c>
      <c r="E42" s="46">
        <v>21.5</v>
      </c>
      <c r="F42" s="47">
        <f>E42/B56</f>
        <v>4.19921875E-2</v>
      </c>
      <c r="G42" s="46">
        <v>12</v>
      </c>
      <c r="H42" s="47">
        <f>G42/B56</f>
        <v>2.34375E-2</v>
      </c>
      <c r="I42" s="48">
        <f>C42-E42-G42</f>
        <v>8</v>
      </c>
      <c r="J42" s="47">
        <f>I42/B56</f>
        <v>1.5625E-2</v>
      </c>
      <c r="K42" s="49">
        <f>1-D42</f>
        <v>0.9189453125</v>
      </c>
      <c r="M42" s="53" t="s">
        <v>28</v>
      </c>
    </row>
    <row r="43" spans="1:13" ht="22.5" x14ac:dyDescent="0.2">
      <c r="A43" s="39" t="s">
        <v>23</v>
      </c>
      <c r="B43" s="45">
        <v>14</v>
      </c>
      <c r="C43" s="46">
        <v>30.5</v>
      </c>
      <c r="D43" s="47">
        <f>C43/B57</f>
        <v>0.10892857142857143</v>
      </c>
      <c r="E43" s="46">
        <v>20.5</v>
      </c>
      <c r="F43" s="47">
        <f>E43/B57</f>
        <v>7.3214285714285718E-2</v>
      </c>
      <c r="G43" s="46">
        <v>4</v>
      </c>
      <c r="H43" s="47">
        <f>G43/B57</f>
        <v>1.4285714285714285E-2</v>
      </c>
      <c r="I43" s="48">
        <f t="shared" ref="I43:I46" si="2">C43-E43-G43</f>
        <v>6</v>
      </c>
      <c r="J43" s="47">
        <f>I43/B57</f>
        <v>2.1428571428571429E-2</v>
      </c>
      <c r="K43" s="49">
        <f t="shared" ref="K43:K46" si="3">1-D43</f>
        <v>0.89107142857142851</v>
      </c>
      <c r="M43" s="53" t="s">
        <v>27</v>
      </c>
    </row>
    <row r="44" spans="1:13" ht="33.75" x14ac:dyDescent="0.2">
      <c r="A44" s="36" t="s">
        <v>22</v>
      </c>
      <c r="B44" s="45">
        <v>11</v>
      </c>
      <c r="C44" s="46">
        <v>32</v>
      </c>
      <c r="D44" s="47">
        <f>C44/B58</f>
        <v>0.14814814814814814</v>
      </c>
      <c r="E44" s="46">
        <v>9</v>
      </c>
      <c r="F44" s="47">
        <f>E44/B58</f>
        <v>4.1666666666666664E-2</v>
      </c>
      <c r="G44" s="46">
        <v>5</v>
      </c>
      <c r="H44" s="47">
        <f>G44/B58</f>
        <v>2.3148148148148147E-2</v>
      </c>
      <c r="I44" s="48">
        <f t="shared" si="2"/>
        <v>18</v>
      </c>
      <c r="J44" s="47">
        <f>I44/B58</f>
        <v>8.3333333333333329E-2</v>
      </c>
      <c r="K44" s="49">
        <f t="shared" si="3"/>
        <v>0.85185185185185186</v>
      </c>
      <c r="M44" s="53" t="s">
        <v>21</v>
      </c>
    </row>
    <row r="45" spans="1:13" x14ac:dyDescent="0.2">
      <c r="A45" s="36" t="s">
        <v>25</v>
      </c>
      <c r="B45" s="45">
        <v>25</v>
      </c>
      <c r="C45" s="46">
        <v>47</v>
      </c>
      <c r="D45" s="47">
        <f>C45/B59</f>
        <v>9.4E-2</v>
      </c>
      <c r="E45" s="46">
        <v>27</v>
      </c>
      <c r="F45" s="47">
        <f>E45/B59</f>
        <v>5.3999999999999999E-2</v>
      </c>
      <c r="G45" s="46">
        <v>14</v>
      </c>
      <c r="H45" s="47">
        <f>G45/B59</f>
        <v>2.8000000000000001E-2</v>
      </c>
      <c r="I45" s="48">
        <f t="shared" si="2"/>
        <v>6</v>
      </c>
      <c r="J45" s="47">
        <f>I45/B59</f>
        <v>1.2E-2</v>
      </c>
      <c r="K45" s="49">
        <f t="shared" si="3"/>
        <v>0.90600000000000003</v>
      </c>
      <c r="M45" s="53" t="s">
        <v>35</v>
      </c>
    </row>
    <row r="46" spans="1:13" ht="22.5" x14ac:dyDescent="0.2">
      <c r="A46" s="37" t="s">
        <v>26</v>
      </c>
      <c r="B46" s="45">
        <v>13</v>
      </c>
      <c r="C46" s="46">
        <v>13.5</v>
      </c>
      <c r="D46" s="47">
        <f>C46/B60</f>
        <v>5.2734375E-2</v>
      </c>
      <c r="E46" s="46">
        <v>9.5</v>
      </c>
      <c r="F46" s="47">
        <f>E46/B60</f>
        <v>3.7109375E-2</v>
      </c>
      <c r="G46" s="46">
        <v>0</v>
      </c>
      <c r="H46" s="47">
        <f>G46/B60</f>
        <v>0</v>
      </c>
      <c r="I46" s="46">
        <f t="shared" si="2"/>
        <v>4</v>
      </c>
      <c r="J46" s="47">
        <f>I46/B60</f>
        <v>1.5625E-2</v>
      </c>
      <c r="K46" s="49">
        <f t="shared" si="3"/>
        <v>0.947265625</v>
      </c>
      <c r="M46" s="53" t="s">
        <v>35</v>
      </c>
    </row>
    <row r="47" spans="1:13" ht="13.5" thickBot="1" x14ac:dyDescent="0.25">
      <c r="A47" s="32"/>
      <c r="B47" s="3"/>
      <c r="C47" s="3"/>
      <c r="D47" s="3"/>
      <c r="E47" s="3"/>
      <c r="F47" s="3"/>
      <c r="G47" s="3"/>
      <c r="H47" s="3"/>
      <c r="I47" s="3"/>
      <c r="J47" s="24"/>
      <c r="K47" s="25"/>
      <c r="M47" s="53"/>
    </row>
    <row r="48" spans="1:13" ht="13.5" thickTop="1" x14ac:dyDescent="0.2">
      <c r="A48" s="33" t="s">
        <v>8</v>
      </c>
      <c r="B48" s="17">
        <f>SUM(B42:B46)</f>
        <v>89</v>
      </c>
      <c r="C48" s="22">
        <f>SUM(C42:C46)</f>
        <v>164.5</v>
      </c>
      <c r="D48" s="18">
        <f>C48/(B56+B57+B58+B59+B60)</f>
        <v>9.3253968253968256E-2</v>
      </c>
      <c r="E48" s="20">
        <f>SUM(E42:E46)</f>
        <v>87.5</v>
      </c>
      <c r="F48" s="18">
        <f>E48/(B56+B57+B58+B59+B60)</f>
        <v>4.96031746031746E-2</v>
      </c>
      <c r="G48" s="20">
        <f>SUM(G42:G46)</f>
        <v>35</v>
      </c>
      <c r="H48" s="18">
        <f>G48/(B56+B57+B58+B59+B60)</f>
        <v>1.984126984126984E-2</v>
      </c>
      <c r="I48" s="20">
        <f>SUM(I42:I46)</f>
        <v>42</v>
      </c>
      <c r="J48" s="18">
        <f>I48/(B56+B57+B58+B59+B60)</f>
        <v>2.3809523809523808E-2</v>
      </c>
      <c r="K48" s="18">
        <f>1-D48</f>
        <v>0.90674603174603174</v>
      </c>
      <c r="M48" s="54">
        <f>SUM(F48+H48+J48+K48)</f>
        <v>1</v>
      </c>
    </row>
    <row r="49" spans="1:13" x14ac:dyDescent="0.2">
      <c r="M49" s="53"/>
    </row>
    <row r="50" spans="1:13" x14ac:dyDescent="0.2">
      <c r="M50" s="53"/>
    </row>
    <row r="51" spans="1:13" x14ac:dyDescent="0.2">
      <c r="A51" s="52"/>
      <c r="B51" s="53"/>
      <c r="C51" s="53" t="s">
        <v>20</v>
      </c>
      <c r="D51" s="54">
        <f>AVERAGE(D42:D46)</f>
        <v>9.6973156415343917E-2</v>
      </c>
      <c r="E51" s="53"/>
      <c r="F51" s="54">
        <f>AVERAGE(F42:F46)</f>
        <v>4.9596502976190476E-2</v>
      </c>
      <c r="G51" s="53"/>
      <c r="H51" s="54">
        <f>AVERAGE(H42:H46)</f>
        <v>1.7774272486772484E-2</v>
      </c>
      <c r="I51" s="53"/>
      <c r="J51" s="54">
        <f>AVERAGE(J42:J46)</f>
        <v>2.9602380952380953E-2</v>
      </c>
      <c r="K51" s="54">
        <f>AVERAGE(K42:K46)</f>
        <v>0.90302684358465624</v>
      </c>
      <c r="M51" s="53"/>
    </row>
    <row r="52" spans="1:13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3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3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3" x14ac:dyDescent="0.2">
      <c r="A55" s="52"/>
      <c r="B55" s="55" t="s">
        <v>34</v>
      </c>
      <c r="C55" s="53"/>
      <c r="D55" s="53"/>
      <c r="E55" s="53"/>
      <c r="F55" s="53"/>
      <c r="G55" s="53"/>
      <c r="H55" s="53"/>
      <c r="I55" s="53"/>
      <c r="J55" s="53"/>
      <c r="K55" s="53"/>
    </row>
    <row r="56" spans="1:13" x14ac:dyDescent="0.2">
      <c r="A56" s="56" t="s">
        <v>29</v>
      </c>
      <c r="B56" s="53">
        <v>512</v>
      </c>
      <c r="C56" s="53"/>
      <c r="D56" s="53"/>
      <c r="E56" s="53"/>
      <c r="F56" s="53"/>
      <c r="G56" s="53"/>
      <c r="H56" s="53"/>
      <c r="I56" s="53"/>
      <c r="J56" s="53"/>
      <c r="K56" s="53"/>
    </row>
    <row r="57" spans="1:13" x14ac:dyDescent="0.2">
      <c r="A57" s="56" t="s">
        <v>30</v>
      </c>
      <c r="B57" s="53">
        <v>280</v>
      </c>
      <c r="C57" s="53"/>
      <c r="D57" s="54"/>
      <c r="E57" s="53"/>
      <c r="F57" s="53"/>
      <c r="G57" s="53"/>
      <c r="H57" s="53"/>
      <c r="I57" s="53"/>
      <c r="J57" s="53"/>
      <c r="K57" s="53"/>
    </row>
    <row r="58" spans="1:13" x14ac:dyDescent="0.2">
      <c r="A58" s="56" t="s">
        <v>31</v>
      </c>
      <c r="B58" s="53">
        <v>216</v>
      </c>
      <c r="C58" s="57"/>
      <c r="D58" s="54"/>
      <c r="E58" s="53"/>
      <c r="F58" s="53"/>
      <c r="G58" s="53"/>
      <c r="H58" s="53"/>
      <c r="I58" s="53"/>
      <c r="J58" s="53"/>
      <c r="K58" s="53"/>
    </row>
    <row r="59" spans="1:13" x14ac:dyDescent="0.2">
      <c r="A59" s="56" t="s">
        <v>32</v>
      </c>
      <c r="B59" s="53">
        <v>500</v>
      </c>
      <c r="C59" s="58"/>
      <c r="D59" s="54"/>
      <c r="E59" s="53"/>
      <c r="F59" s="53"/>
      <c r="G59" s="53"/>
      <c r="H59" s="53"/>
      <c r="I59" s="53"/>
      <c r="J59" s="53"/>
      <c r="K59" s="53"/>
    </row>
    <row r="60" spans="1:13" x14ac:dyDescent="0.2">
      <c r="A60" s="56" t="s">
        <v>33</v>
      </c>
      <c r="B60" s="53">
        <v>256</v>
      </c>
      <c r="C60" s="53"/>
      <c r="D60" s="54"/>
      <c r="E60" s="53"/>
      <c r="F60" s="53"/>
      <c r="G60" s="53"/>
      <c r="H60" s="53"/>
      <c r="I60" s="53"/>
      <c r="J60" s="53"/>
      <c r="K60" s="53"/>
    </row>
    <row r="61" spans="1:13" x14ac:dyDescent="0.2">
      <c r="A61" s="52"/>
      <c r="B61" s="53"/>
      <c r="C61" s="53"/>
      <c r="D61" s="54"/>
      <c r="E61" s="53"/>
      <c r="F61" s="53"/>
      <c r="G61" s="53"/>
      <c r="H61" s="53"/>
      <c r="I61" s="53"/>
      <c r="J61" s="53"/>
      <c r="K61" s="53"/>
    </row>
    <row r="62" spans="1:13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5" spans="1:13" ht="13.5" thickBot="1" x14ac:dyDescent="0.25"/>
    <row r="66" spans="1:13" ht="13.5" thickBot="1" x14ac:dyDescent="0.25">
      <c r="A66" s="40"/>
      <c r="B66" s="41"/>
      <c r="C66" s="41"/>
      <c r="D66" s="41" t="s">
        <v>38</v>
      </c>
      <c r="E66" s="41"/>
      <c r="F66" s="41"/>
      <c r="G66" s="41"/>
      <c r="H66" s="41"/>
      <c r="I66" s="41"/>
      <c r="J66" s="41"/>
      <c r="K66" s="42"/>
      <c r="L66" s="35"/>
    </row>
    <row r="67" spans="1:13" x14ac:dyDescent="0.2">
      <c r="A67" s="27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3" x14ac:dyDescent="0.2">
      <c r="A68" s="28"/>
      <c r="B68" s="4"/>
      <c r="C68" s="5" t="s">
        <v>1</v>
      </c>
      <c r="D68" s="6" t="s">
        <v>9</v>
      </c>
      <c r="E68" s="5" t="s">
        <v>15</v>
      </c>
      <c r="F68" s="5" t="s">
        <v>9</v>
      </c>
      <c r="G68" s="5" t="s">
        <v>15</v>
      </c>
      <c r="H68" s="5" t="s">
        <v>9</v>
      </c>
      <c r="I68" s="5" t="s">
        <v>15</v>
      </c>
      <c r="J68" s="5" t="s">
        <v>9</v>
      </c>
      <c r="K68" s="6" t="s">
        <v>9</v>
      </c>
    </row>
    <row r="69" spans="1:13" x14ac:dyDescent="0.2">
      <c r="A69" s="29"/>
      <c r="B69" s="6" t="s">
        <v>2</v>
      </c>
      <c r="C69" s="43"/>
      <c r="D69" s="6" t="s">
        <v>0</v>
      </c>
      <c r="E69" s="6" t="s">
        <v>16</v>
      </c>
      <c r="F69" s="6" t="s">
        <v>12</v>
      </c>
      <c r="G69" s="6" t="s">
        <v>17</v>
      </c>
      <c r="H69" s="6" t="s">
        <v>12</v>
      </c>
      <c r="I69" s="6" t="s">
        <v>17</v>
      </c>
      <c r="J69" s="6" t="s">
        <v>10</v>
      </c>
      <c r="K69" s="6" t="s">
        <v>7</v>
      </c>
    </row>
    <row r="70" spans="1:13" x14ac:dyDescent="0.2">
      <c r="A70" s="30" t="s">
        <v>18</v>
      </c>
      <c r="B70" s="6" t="s">
        <v>4</v>
      </c>
      <c r="C70" s="43" t="s">
        <v>3</v>
      </c>
      <c r="D70" s="43" t="s">
        <v>3</v>
      </c>
      <c r="E70" s="6" t="s">
        <v>11</v>
      </c>
      <c r="F70" s="6" t="s">
        <v>11</v>
      </c>
      <c r="G70" s="6" t="s">
        <v>0</v>
      </c>
      <c r="H70" s="6" t="s">
        <v>13</v>
      </c>
      <c r="I70" s="6" t="s">
        <v>10</v>
      </c>
      <c r="J70" s="6" t="s">
        <v>14</v>
      </c>
      <c r="K70" s="43"/>
    </row>
    <row r="71" spans="1:13" x14ac:dyDescent="0.2">
      <c r="A71" s="29"/>
      <c r="B71" s="9"/>
      <c r="C71" s="43" t="s">
        <v>5</v>
      </c>
      <c r="D71" s="43" t="s">
        <v>5</v>
      </c>
      <c r="E71" s="10"/>
      <c r="F71" s="10"/>
      <c r="G71" s="6" t="s">
        <v>19</v>
      </c>
      <c r="H71" s="8"/>
      <c r="I71" s="6" t="s">
        <v>14</v>
      </c>
      <c r="J71" s="43"/>
      <c r="K71" s="43"/>
    </row>
    <row r="72" spans="1:13" x14ac:dyDescent="0.2">
      <c r="A72" s="29"/>
      <c r="B72" s="9"/>
      <c r="C72" s="43" t="s">
        <v>6</v>
      </c>
      <c r="D72" s="43" t="s">
        <v>6</v>
      </c>
      <c r="E72" s="9"/>
      <c r="F72" s="9"/>
      <c r="G72" s="6"/>
      <c r="H72" s="9"/>
      <c r="I72" s="10"/>
      <c r="J72" s="10"/>
      <c r="K72" s="43"/>
    </row>
    <row r="73" spans="1:13" x14ac:dyDescent="0.2">
      <c r="A73" s="27"/>
      <c r="B73" s="2"/>
      <c r="C73" s="44"/>
      <c r="D73" s="13"/>
      <c r="E73" s="2"/>
      <c r="F73" s="2"/>
      <c r="G73" s="13"/>
      <c r="H73" s="13"/>
      <c r="I73" s="44"/>
      <c r="J73" s="44"/>
      <c r="K73" s="13"/>
    </row>
    <row r="74" spans="1:13" x14ac:dyDescent="0.2">
      <c r="A74" s="31"/>
      <c r="B74" s="1"/>
      <c r="C74" s="1"/>
      <c r="D74" s="1"/>
      <c r="E74" s="1"/>
      <c r="F74" s="1"/>
      <c r="G74" s="1"/>
      <c r="H74" s="14"/>
      <c r="I74" s="14"/>
      <c r="J74" s="14"/>
      <c r="K74" s="1"/>
    </row>
    <row r="75" spans="1:13" ht="22.5" x14ac:dyDescent="0.2">
      <c r="A75" s="23" t="s">
        <v>24</v>
      </c>
      <c r="B75" s="45">
        <v>27</v>
      </c>
      <c r="C75" s="46">
        <v>73.5</v>
      </c>
      <c r="D75" s="47">
        <f>C75/B89</f>
        <v>0.1216887417218543</v>
      </c>
      <c r="E75" s="46">
        <v>39</v>
      </c>
      <c r="F75" s="47">
        <f>E75/B89</f>
        <v>6.4569536423841056E-2</v>
      </c>
      <c r="G75" s="46">
        <v>20</v>
      </c>
      <c r="H75" s="47">
        <f>G75/B89</f>
        <v>3.3112582781456956E-2</v>
      </c>
      <c r="I75" s="48">
        <f>C75-E75-G75</f>
        <v>14.5</v>
      </c>
      <c r="J75" s="47">
        <f>I75/B89</f>
        <v>2.4006622516556293E-2</v>
      </c>
      <c r="K75" s="49">
        <f>1-D75</f>
        <v>0.87831125827814571</v>
      </c>
      <c r="M75" s="53" t="s">
        <v>28</v>
      </c>
    </row>
    <row r="76" spans="1:13" ht="22.5" x14ac:dyDescent="0.2">
      <c r="A76" s="39" t="s">
        <v>23</v>
      </c>
      <c r="B76" s="45">
        <v>14</v>
      </c>
      <c r="C76" s="46">
        <v>32</v>
      </c>
      <c r="D76" s="47">
        <f>C76/B90</f>
        <v>9.9378881987577633E-2</v>
      </c>
      <c r="E76" s="46">
        <v>22.5</v>
      </c>
      <c r="F76" s="47">
        <f>E76/B90</f>
        <v>6.9875776397515521E-2</v>
      </c>
      <c r="G76" s="46">
        <v>4</v>
      </c>
      <c r="H76" s="47">
        <f>G76/B90</f>
        <v>1.2422360248447204E-2</v>
      </c>
      <c r="I76" s="48">
        <f t="shared" ref="I76:I79" si="4">C76-E76-G76</f>
        <v>5.5</v>
      </c>
      <c r="J76" s="47">
        <f>I76/B90</f>
        <v>1.7080745341614908E-2</v>
      </c>
      <c r="K76" s="49">
        <f t="shared" ref="K76:K79" si="5">1-D76</f>
        <v>0.90062111801242239</v>
      </c>
      <c r="M76" s="53" t="s">
        <v>27</v>
      </c>
    </row>
    <row r="77" spans="1:13" ht="33.75" x14ac:dyDescent="0.2">
      <c r="A77" s="36" t="s">
        <v>22</v>
      </c>
      <c r="B77" s="45">
        <v>11</v>
      </c>
      <c r="C77" s="46">
        <v>31.5</v>
      </c>
      <c r="D77" s="47">
        <f>C77/B91</f>
        <v>0.12701612903225806</v>
      </c>
      <c r="E77" s="46">
        <v>17</v>
      </c>
      <c r="F77" s="47">
        <f>E77/B91</f>
        <v>6.8548387096774188E-2</v>
      </c>
      <c r="G77" s="46">
        <v>0</v>
      </c>
      <c r="H77" s="47">
        <f>G77/B91</f>
        <v>0</v>
      </c>
      <c r="I77" s="48">
        <f t="shared" si="4"/>
        <v>14.5</v>
      </c>
      <c r="J77" s="47">
        <f>I77/B91</f>
        <v>5.8467741935483868E-2</v>
      </c>
      <c r="K77" s="49">
        <f t="shared" si="5"/>
        <v>0.87298387096774199</v>
      </c>
      <c r="M77" s="53" t="s">
        <v>21</v>
      </c>
    </row>
    <row r="78" spans="1:13" x14ac:dyDescent="0.2">
      <c r="A78" s="36" t="s">
        <v>25</v>
      </c>
      <c r="B78" s="45">
        <v>25</v>
      </c>
      <c r="C78" s="46">
        <v>49.5</v>
      </c>
      <c r="D78" s="47">
        <f>C78/B92</f>
        <v>8.608695652173913E-2</v>
      </c>
      <c r="E78" s="46">
        <v>32</v>
      </c>
      <c r="F78" s="47">
        <f>E78/B92</f>
        <v>5.565217391304348E-2</v>
      </c>
      <c r="G78" s="46">
        <v>5</v>
      </c>
      <c r="H78" s="47">
        <f>G78/B92</f>
        <v>8.6956521739130436E-3</v>
      </c>
      <c r="I78" s="48">
        <f t="shared" si="4"/>
        <v>12.5</v>
      </c>
      <c r="J78" s="47">
        <f>I78/B92</f>
        <v>2.1739130434782608E-2</v>
      </c>
      <c r="K78" s="49">
        <f t="shared" si="5"/>
        <v>0.91391304347826086</v>
      </c>
      <c r="M78" s="53" t="s">
        <v>35</v>
      </c>
    </row>
    <row r="79" spans="1:13" ht="22.5" x14ac:dyDescent="0.2">
      <c r="A79" s="37" t="s">
        <v>26</v>
      </c>
      <c r="B79" s="45">
        <v>13</v>
      </c>
      <c r="C79" s="46">
        <v>25.5</v>
      </c>
      <c r="D79" s="47">
        <f>C79/B93</f>
        <v>8.673469387755102E-2</v>
      </c>
      <c r="E79" s="46">
        <v>19.5</v>
      </c>
      <c r="F79" s="47">
        <f>E79/B93</f>
        <v>6.6326530612244902E-2</v>
      </c>
      <c r="G79" s="46">
        <v>0</v>
      </c>
      <c r="H79" s="47">
        <f>G79/B93</f>
        <v>0</v>
      </c>
      <c r="I79" s="46">
        <f t="shared" si="4"/>
        <v>6</v>
      </c>
      <c r="J79" s="47">
        <f>I79/B93</f>
        <v>2.0408163265306121E-2</v>
      </c>
      <c r="K79" s="49">
        <f t="shared" si="5"/>
        <v>0.91326530612244894</v>
      </c>
      <c r="M79" s="53" t="s">
        <v>35</v>
      </c>
    </row>
    <row r="80" spans="1:13" ht="13.5" thickBot="1" x14ac:dyDescent="0.25">
      <c r="A80" s="32"/>
      <c r="B80" s="3"/>
      <c r="C80" s="3"/>
      <c r="D80" s="3"/>
      <c r="E80" s="3"/>
      <c r="F80" s="3"/>
      <c r="G80" s="3"/>
      <c r="H80" s="3"/>
      <c r="I80" s="3"/>
      <c r="J80" s="24"/>
      <c r="K80" s="25"/>
      <c r="M80" s="53"/>
    </row>
    <row r="81" spans="1:14" ht="13.5" thickTop="1" x14ac:dyDescent="0.2">
      <c r="A81" s="33" t="s">
        <v>8</v>
      </c>
      <c r="B81" s="17">
        <f>SUM(B75:B79)</f>
        <v>90</v>
      </c>
      <c r="C81" s="22">
        <f>SUM(C75:C79)</f>
        <v>212</v>
      </c>
      <c r="D81" s="18">
        <f>C81/(B89+B90+B91+B92+B93)</f>
        <v>0.10376896720509056</v>
      </c>
      <c r="E81" s="20">
        <f>SUM(E75:E79)</f>
        <v>130</v>
      </c>
      <c r="F81" s="18">
        <f>E81/(B89+B90+B91+B92+B93)</f>
        <v>6.3631913852178174E-2</v>
      </c>
      <c r="G81" s="20">
        <f>SUM(G75:G79)</f>
        <v>29</v>
      </c>
      <c r="H81" s="18">
        <f>G81/(B89+B90+B91+B92+B93)</f>
        <v>1.4194811551639746E-2</v>
      </c>
      <c r="I81" s="20">
        <f>SUM(I75:I79)</f>
        <v>53</v>
      </c>
      <c r="J81" s="18">
        <f>I81/(B89+B90+B91+B92+B93)</f>
        <v>2.594224180127264E-2</v>
      </c>
      <c r="K81" s="18">
        <f>1-D81</f>
        <v>0.89623103279490945</v>
      </c>
      <c r="M81" s="54">
        <f>SUM(F81+H81+J81+K81)</f>
        <v>1</v>
      </c>
    </row>
    <row r="82" spans="1:14" x14ac:dyDescent="0.2">
      <c r="M82" s="53"/>
    </row>
    <row r="83" spans="1:14" x14ac:dyDescent="0.2">
      <c r="M83" s="53"/>
    </row>
    <row r="84" spans="1:14" x14ac:dyDescent="0.2">
      <c r="A84" s="52"/>
      <c r="B84" s="53"/>
      <c r="C84" s="53" t="s">
        <v>20</v>
      </c>
      <c r="D84" s="54">
        <f>AVERAGE(D75:D79)</f>
        <v>0.10418108062819605</v>
      </c>
      <c r="E84" s="53"/>
      <c r="F84" s="54">
        <f>AVERAGE(F75:F79)</f>
        <v>6.4994480888683842E-2</v>
      </c>
      <c r="G84" s="53"/>
      <c r="H84" s="54">
        <f>AVERAGE(H75:H79)</f>
        <v>1.0846119040763439E-2</v>
      </c>
      <c r="I84" s="53"/>
      <c r="J84" s="54">
        <f>AVERAGE(J75:J79)</f>
        <v>2.8340480698748761E-2</v>
      </c>
      <c r="K84" s="54">
        <f>AVERAGE(K75:K79)</f>
        <v>0.89581891937180402</v>
      </c>
      <c r="L84" s="53"/>
      <c r="M84" s="53"/>
      <c r="N84" s="53"/>
    </row>
    <row r="85" spans="1:14" x14ac:dyDescent="0.2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1:14" x14ac:dyDescent="0.2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4" x14ac:dyDescent="0.2">
      <c r="A88" s="52"/>
      <c r="B88" s="55" t="s">
        <v>34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 x14ac:dyDescent="0.2">
      <c r="A89" s="56" t="s">
        <v>29</v>
      </c>
      <c r="B89" s="53">
        <v>604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x14ac:dyDescent="0.2">
      <c r="A90" s="56" t="s">
        <v>30</v>
      </c>
      <c r="B90" s="53">
        <v>322</v>
      </c>
      <c r="C90" s="53"/>
      <c r="D90" s="54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4" x14ac:dyDescent="0.2">
      <c r="A91" s="56" t="s">
        <v>31</v>
      </c>
      <c r="B91" s="53">
        <v>248</v>
      </c>
      <c r="C91" s="57"/>
      <c r="D91" s="54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14" x14ac:dyDescent="0.2">
      <c r="A92" s="56" t="s">
        <v>32</v>
      </c>
      <c r="B92" s="53">
        <v>575</v>
      </c>
      <c r="C92" s="58"/>
      <c r="D92" s="54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 x14ac:dyDescent="0.2">
      <c r="A93" s="56" t="s">
        <v>33</v>
      </c>
      <c r="B93" s="53">
        <v>294</v>
      </c>
      <c r="C93" s="53"/>
      <c r="D93" s="54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14" x14ac:dyDescent="0.2">
      <c r="D94" s="38"/>
    </row>
    <row r="96" spans="1:14" ht="13.5" thickBot="1" x14ac:dyDescent="0.25"/>
    <row r="97" spans="1:13" ht="13.5" thickBot="1" x14ac:dyDescent="0.25">
      <c r="A97" s="40"/>
      <c r="B97" s="41"/>
      <c r="C97" s="41"/>
      <c r="D97" s="41" t="s">
        <v>39</v>
      </c>
      <c r="E97" s="41"/>
      <c r="F97" s="41"/>
      <c r="G97" s="41"/>
      <c r="H97" s="41"/>
      <c r="I97" s="41"/>
      <c r="J97" s="41"/>
      <c r="K97" s="42"/>
      <c r="L97" s="35"/>
    </row>
    <row r="98" spans="1:13" x14ac:dyDescent="0.2">
      <c r="A98" s="27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3" x14ac:dyDescent="0.2">
      <c r="A99" s="28"/>
      <c r="B99" s="4"/>
      <c r="C99" s="5" t="s">
        <v>1</v>
      </c>
      <c r="D99" s="6" t="s">
        <v>9</v>
      </c>
      <c r="E99" s="5" t="s">
        <v>15</v>
      </c>
      <c r="F99" s="5" t="s">
        <v>9</v>
      </c>
      <c r="G99" s="5" t="s">
        <v>15</v>
      </c>
      <c r="H99" s="5" t="s">
        <v>9</v>
      </c>
      <c r="I99" s="5" t="s">
        <v>15</v>
      </c>
      <c r="J99" s="5" t="s">
        <v>9</v>
      </c>
      <c r="K99" s="6" t="s">
        <v>9</v>
      </c>
    </row>
    <row r="100" spans="1:13" x14ac:dyDescent="0.2">
      <c r="A100" s="29"/>
      <c r="B100" s="6" t="s">
        <v>2</v>
      </c>
      <c r="C100" s="43"/>
      <c r="D100" s="6" t="s">
        <v>0</v>
      </c>
      <c r="E100" s="6" t="s">
        <v>16</v>
      </c>
      <c r="F100" s="6" t="s">
        <v>12</v>
      </c>
      <c r="G100" s="6" t="s">
        <v>17</v>
      </c>
      <c r="H100" s="6" t="s">
        <v>12</v>
      </c>
      <c r="I100" s="6" t="s">
        <v>17</v>
      </c>
      <c r="J100" s="6" t="s">
        <v>10</v>
      </c>
      <c r="K100" s="6" t="s">
        <v>7</v>
      </c>
    </row>
    <row r="101" spans="1:13" x14ac:dyDescent="0.2">
      <c r="A101" s="30" t="s">
        <v>18</v>
      </c>
      <c r="B101" s="6" t="s">
        <v>4</v>
      </c>
      <c r="C101" s="43" t="s">
        <v>3</v>
      </c>
      <c r="D101" s="43" t="s">
        <v>3</v>
      </c>
      <c r="E101" s="6" t="s">
        <v>11</v>
      </c>
      <c r="F101" s="6" t="s">
        <v>11</v>
      </c>
      <c r="G101" s="6" t="s">
        <v>0</v>
      </c>
      <c r="H101" s="6" t="s">
        <v>13</v>
      </c>
      <c r="I101" s="6" t="s">
        <v>10</v>
      </c>
      <c r="J101" s="6" t="s">
        <v>14</v>
      </c>
      <c r="K101" s="43"/>
    </row>
    <row r="102" spans="1:13" x14ac:dyDescent="0.2">
      <c r="A102" s="29"/>
      <c r="B102" s="9"/>
      <c r="C102" s="43" t="s">
        <v>5</v>
      </c>
      <c r="D102" s="43" t="s">
        <v>5</v>
      </c>
      <c r="E102" s="10"/>
      <c r="F102" s="10"/>
      <c r="G102" s="6" t="s">
        <v>19</v>
      </c>
      <c r="H102" s="8"/>
      <c r="I102" s="6" t="s">
        <v>14</v>
      </c>
      <c r="J102" s="43"/>
      <c r="K102" s="43"/>
    </row>
    <row r="103" spans="1:13" x14ac:dyDescent="0.2">
      <c r="A103" s="29"/>
      <c r="B103" s="9"/>
      <c r="C103" s="43" t="s">
        <v>6</v>
      </c>
      <c r="D103" s="43" t="s">
        <v>6</v>
      </c>
      <c r="E103" s="9"/>
      <c r="F103" s="9"/>
      <c r="G103" s="6"/>
      <c r="H103" s="9"/>
      <c r="I103" s="10"/>
      <c r="J103" s="10"/>
      <c r="K103" s="43"/>
    </row>
    <row r="104" spans="1:13" x14ac:dyDescent="0.2">
      <c r="A104" s="27"/>
      <c r="B104" s="2"/>
      <c r="C104" s="44"/>
      <c r="D104" s="13"/>
      <c r="E104" s="2"/>
      <c r="F104" s="2"/>
      <c r="G104" s="13"/>
      <c r="H104" s="13"/>
      <c r="I104" s="44"/>
      <c r="J104" s="44"/>
      <c r="K104" s="13"/>
    </row>
    <row r="105" spans="1:13" x14ac:dyDescent="0.2">
      <c r="A105" s="31"/>
      <c r="B105" s="1"/>
      <c r="C105" s="1"/>
      <c r="D105" s="1"/>
      <c r="E105" s="1"/>
      <c r="F105" s="1"/>
      <c r="G105" s="1"/>
      <c r="H105" s="14"/>
      <c r="I105" s="14"/>
      <c r="J105" s="14"/>
      <c r="K105" s="1"/>
    </row>
    <row r="106" spans="1:13" ht="22.5" x14ac:dyDescent="0.2">
      <c r="A106" s="23" t="s">
        <v>24</v>
      </c>
      <c r="B106" s="45">
        <v>27</v>
      </c>
      <c r="C106" s="46">
        <v>59</v>
      </c>
      <c r="D106" s="47">
        <f>C106/B120</f>
        <v>0.12317327766179541</v>
      </c>
      <c r="E106" s="46">
        <v>51.5</v>
      </c>
      <c r="F106" s="47">
        <f>E106/B120</f>
        <v>0.10751565762004175</v>
      </c>
      <c r="G106" s="46">
        <v>1</v>
      </c>
      <c r="H106" s="47">
        <f>G106/B120</f>
        <v>2.0876826722338203E-3</v>
      </c>
      <c r="I106" s="48">
        <f>C106-E106-G106</f>
        <v>6.5</v>
      </c>
      <c r="J106" s="47">
        <f>I106/B120</f>
        <v>1.3569937369519834E-2</v>
      </c>
      <c r="K106" s="49">
        <f>1-D106</f>
        <v>0.87682672233820458</v>
      </c>
      <c r="M106" s="53" t="s">
        <v>28</v>
      </c>
    </row>
    <row r="107" spans="1:13" ht="22.5" x14ac:dyDescent="0.2">
      <c r="A107" s="39" t="s">
        <v>23</v>
      </c>
      <c r="B107" s="45">
        <v>14</v>
      </c>
      <c r="C107" s="46">
        <v>30.5</v>
      </c>
      <c r="D107" s="47">
        <f>C107/B121</f>
        <v>0.12103174603174603</v>
      </c>
      <c r="E107" s="46">
        <v>24.5</v>
      </c>
      <c r="F107" s="47">
        <f>E107/B121</f>
        <v>9.7222222222222224E-2</v>
      </c>
      <c r="G107" s="46">
        <v>0</v>
      </c>
      <c r="H107" s="47">
        <f>G107/B121</f>
        <v>0</v>
      </c>
      <c r="I107" s="48">
        <f t="shared" ref="I107:I110" si="6">C107-E107-G107</f>
        <v>6</v>
      </c>
      <c r="J107" s="47">
        <f>I107/B121</f>
        <v>2.3809523809523808E-2</v>
      </c>
      <c r="K107" s="49">
        <f t="shared" ref="K107:K110" si="7">1-D107</f>
        <v>0.87896825396825395</v>
      </c>
      <c r="M107" s="53" t="s">
        <v>27</v>
      </c>
    </row>
    <row r="108" spans="1:13" ht="33.75" x14ac:dyDescent="0.2">
      <c r="A108" s="36" t="s">
        <v>22</v>
      </c>
      <c r="B108" s="45">
        <v>11</v>
      </c>
      <c r="C108" s="46">
        <v>31.5</v>
      </c>
      <c r="D108" s="47">
        <f>C108/B122</f>
        <v>0.16237113402061856</v>
      </c>
      <c r="E108" s="46">
        <v>17.5</v>
      </c>
      <c r="F108" s="47">
        <f>E108/B122</f>
        <v>9.0206185567010308E-2</v>
      </c>
      <c r="G108" s="46">
        <v>4</v>
      </c>
      <c r="H108" s="47">
        <f>G108/B122</f>
        <v>2.0618556701030927E-2</v>
      </c>
      <c r="I108" s="48">
        <f t="shared" si="6"/>
        <v>10</v>
      </c>
      <c r="J108" s="47">
        <f>I108/B122</f>
        <v>5.1546391752577317E-2</v>
      </c>
      <c r="K108" s="49">
        <f t="shared" si="7"/>
        <v>0.83762886597938147</v>
      </c>
      <c r="M108" s="53" t="s">
        <v>21</v>
      </c>
    </row>
    <row r="109" spans="1:13" x14ac:dyDescent="0.2">
      <c r="A109" s="36" t="s">
        <v>25</v>
      </c>
      <c r="B109" s="45">
        <v>25</v>
      </c>
      <c r="C109" s="46">
        <v>67.5</v>
      </c>
      <c r="D109" s="47">
        <f>C109/B123</f>
        <v>0.15</v>
      </c>
      <c r="E109" s="46">
        <v>51</v>
      </c>
      <c r="F109" s="47">
        <f>E109/B123</f>
        <v>0.11333333333333333</v>
      </c>
      <c r="G109" s="46">
        <v>2</v>
      </c>
      <c r="H109" s="47">
        <f>G109/B123</f>
        <v>4.4444444444444444E-3</v>
      </c>
      <c r="I109" s="48">
        <f t="shared" si="6"/>
        <v>14.5</v>
      </c>
      <c r="J109" s="47">
        <f>I109/B123</f>
        <v>3.2222222222222222E-2</v>
      </c>
      <c r="K109" s="49">
        <f t="shared" si="7"/>
        <v>0.85</v>
      </c>
      <c r="M109" s="53" t="s">
        <v>35</v>
      </c>
    </row>
    <row r="110" spans="1:13" ht="22.5" x14ac:dyDescent="0.2">
      <c r="A110" s="37" t="s">
        <v>26</v>
      </c>
      <c r="B110" s="45">
        <v>13</v>
      </c>
      <c r="C110" s="46">
        <v>42</v>
      </c>
      <c r="D110" s="47">
        <f>C110/B124</f>
        <v>0.18260869565217391</v>
      </c>
      <c r="E110" s="46">
        <v>33</v>
      </c>
      <c r="F110" s="47">
        <f>E110/B124</f>
        <v>0.14347826086956522</v>
      </c>
      <c r="G110" s="46">
        <v>6</v>
      </c>
      <c r="H110" s="47">
        <f>G110/B124</f>
        <v>2.6086956521739129E-2</v>
      </c>
      <c r="I110" s="46">
        <f t="shared" si="6"/>
        <v>3</v>
      </c>
      <c r="J110" s="47">
        <f>I110/B124</f>
        <v>1.3043478260869565E-2</v>
      </c>
      <c r="K110" s="49">
        <f t="shared" si="7"/>
        <v>0.81739130434782603</v>
      </c>
      <c r="M110" s="53" t="s">
        <v>35</v>
      </c>
    </row>
    <row r="111" spans="1:13" ht="13.5" thickBot="1" x14ac:dyDescent="0.25">
      <c r="A111" s="32"/>
      <c r="B111" s="3"/>
      <c r="C111" s="3"/>
      <c r="D111" s="3"/>
      <c r="E111" s="3"/>
      <c r="F111" s="3"/>
      <c r="G111" s="3"/>
      <c r="H111" s="3"/>
      <c r="I111" s="3"/>
      <c r="J111" s="24"/>
      <c r="K111" s="25"/>
      <c r="M111" s="53"/>
    </row>
    <row r="112" spans="1:13" ht="13.5" thickTop="1" x14ac:dyDescent="0.2">
      <c r="A112" s="33" t="s">
        <v>8</v>
      </c>
      <c r="B112" s="17">
        <f>SUM(B106:B110)</f>
        <v>90</v>
      </c>
      <c r="C112" s="22">
        <f>SUM(C106:C110)</f>
        <v>230.5</v>
      </c>
      <c r="D112" s="18">
        <f>C112/(B120+B121+B122+B123+B124)</f>
        <v>0.14361370716510904</v>
      </c>
      <c r="E112" s="20">
        <f>SUM(E106:E110)</f>
        <v>177.5</v>
      </c>
      <c r="F112" s="18">
        <f>E112/(B120+B121+B122+B123+B124)</f>
        <v>0.11059190031152648</v>
      </c>
      <c r="G112" s="20">
        <f>SUM(G106:G110)</f>
        <v>13</v>
      </c>
      <c r="H112" s="18">
        <f>G112/(B120+B121+B122+B123+B124)</f>
        <v>8.0996884735202498E-3</v>
      </c>
      <c r="I112" s="20">
        <f>SUM(I106:I110)</f>
        <v>40</v>
      </c>
      <c r="J112" s="18">
        <f>I112/(B120+B121+B122+B123+B124)</f>
        <v>2.4922118380062305E-2</v>
      </c>
      <c r="K112" s="18">
        <f>1-D112</f>
        <v>0.85638629283489098</v>
      </c>
      <c r="M112" s="54">
        <f>SUM(F112+H112+J112+K112)</f>
        <v>1</v>
      </c>
    </row>
    <row r="113" spans="1:13" x14ac:dyDescent="0.2">
      <c r="M113" s="53"/>
    </row>
    <row r="114" spans="1:13" x14ac:dyDescent="0.2">
      <c r="M114" s="53"/>
    </row>
    <row r="115" spans="1:13" x14ac:dyDescent="0.2">
      <c r="A115" s="52"/>
      <c r="B115" s="53"/>
      <c r="C115" s="53" t="s">
        <v>20</v>
      </c>
      <c r="D115" s="54">
        <f>AVERAGE(D106:D110)</f>
        <v>0.14783697067326679</v>
      </c>
      <c r="E115" s="53"/>
      <c r="F115" s="54">
        <f>AVERAGE(F106:F110)</f>
        <v>0.11035113192243458</v>
      </c>
      <c r="G115" s="53"/>
      <c r="H115" s="54">
        <f>AVERAGE(H106:H110)</f>
        <v>1.0647528067889664E-2</v>
      </c>
      <c r="I115" s="53"/>
      <c r="J115" s="54">
        <f>AVERAGE(J106:J110)</f>
        <v>2.683831068294255E-2</v>
      </c>
      <c r="K115" s="54">
        <f>AVERAGE(K106:K110)</f>
        <v>0.85216302932673327</v>
      </c>
    </row>
    <row r="116" spans="1:13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</row>
    <row r="117" spans="1:13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</row>
    <row r="118" spans="1:13" x14ac:dyDescent="0.2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</row>
    <row r="119" spans="1:13" x14ac:dyDescent="0.2">
      <c r="A119" s="52"/>
      <c r="B119" s="55" t="s">
        <v>34</v>
      </c>
      <c r="C119" s="53"/>
      <c r="D119" s="53"/>
      <c r="E119" s="53"/>
      <c r="F119" s="53"/>
      <c r="G119" s="53"/>
      <c r="H119" s="53"/>
      <c r="I119" s="53"/>
      <c r="J119" s="53"/>
      <c r="K119" s="53"/>
    </row>
    <row r="120" spans="1:13" x14ac:dyDescent="0.2">
      <c r="A120" s="56" t="s">
        <v>29</v>
      </c>
      <c r="B120" s="53">
        <v>479</v>
      </c>
      <c r="C120" s="53"/>
      <c r="D120" s="53"/>
      <c r="E120" s="53"/>
      <c r="F120" s="53"/>
      <c r="G120" s="53"/>
      <c r="H120" s="53"/>
      <c r="I120" s="53"/>
      <c r="J120" s="53"/>
      <c r="K120" s="53"/>
    </row>
    <row r="121" spans="1:13" x14ac:dyDescent="0.2">
      <c r="A121" s="56" t="s">
        <v>30</v>
      </c>
      <c r="B121" s="53">
        <v>252</v>
      </c>
      <c r="C121" s="53"/>
      <c r="D121" s="54"/>
      <c r="E121" s="53"/>
      <c r="F121" s="53"/>
      <c r="G121" s="53"/>
      <c r="H121" s="53"/>
      <c r="I121" s="53"/>
      <c r="J121" s="53"/>
      <c r="K121" s="53"/>
    </row>
    <row r="122" spans="1:13" x14ac:dyDescent="0.2">
      <c r="A122" s="56" t="s">
        <v>31</v>
      </c>
      <c r="B122" s="53">
        <v>194</v>
      </c>
      <c r="C122" s="57"/>
      <c r="D122" s="54"/>
      <c r="E122" s="53"/>
      <c r="F122" s="53"/>
      <c r="G122" s="53"/>
      <c r="H122" s="53"/>
      <c r="I122" s="53"/>
      <c r="J122" s="53"/>
      <c r="K122" s="53"/>
    </row>
    <row r="123" spans="1:13" x14ac:dyDescent="0.2">
      <c r="A123" s="56" t="s">
        <v>32</v>
      </c>
      <c r="B123" s="53">
        <v>450</v>
      </c>
      <c r="C123" s="58"/>
      <c r="D123" s="54"/>
      <c r="E123" s="53"/>
      <c r="F123" s="53"/>
      <c r="G123" s="53"/>
      <c r="H123" s="53"/>
      <c r="I123" s="53"/>
      <c r="J123" s="53"/>
      <c r="K123" s="53"/>
    </row>
    <row r="124" spans="1:13" x14ac:dyDescent="0.2">
      <c r="A124" s="56" t="s">
        <v>33</v>
      </c>
      <c r="B124" s="53">
        <v>230</v>
      </c>
      <c r="C124" s="53"/>
      <c r="D124" s="54"/>
      <c r="E124" s="53"/>
      <c r="F124" s="53"/>
      <c r="G124" s="53"/>
      <c r="H124" s="53"/>
      <c r="I124" s="53"/>
      <c r="J124" s="53"/>
      <c r="K124" s="53"/>
    </row>
    <row r="125" spans="1:13" x14ac:dyDescent="0.2">
      <c r="D125" s="38"/>
    </row>
    <row r="128" spans="1:13" ht="13.5" thickBot="1" x14ac:dyDescent="0.25"/>
    <row r="129" spans="1:13" ht="13.5" thickBot="1" x14ac:dyDescent="0.25">
      <c r="A129" s="40"/>
      <c r="B129" s="41"/>
      <c r="C129" s="41"/>
      <c r="D129" s="41" t="s">
        <v>40</v>
      </c>
      <c r="E129" s="41"/>
      <c r="F129" s="41"/>
      <c r="G129" s="41"/>
      <c r="H129" s="41"/>
      <c r="I129" s="41"/>
      <c r="J129" s="41"/>
      <c r="K129" s="42"/>
      <c r="L129" s="35"/>
    </row>
    <row r="130" spans="1:13" x14ac:dyDescent="0.2">
      <c r="A130" s="27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3" x14ac:dyDescent="0.2">
      <c r="A131" s="28"/>
      <c r="B131" s="4"/>
      <c r="C131" s="5" t="s">
        <v>1</v>
      </c>
      <c r="D131" s="6" t="s">
        <v>9</v>
      </c>
      <c r="E131" s="5" t="s">
        <v>15</v>
      </c>
      <c r="F131" s="5" t="s">
        <v>9</v>
      </c>
      <c r="G131" s="5" t="s">
        <v>15</v>
      </c>
      <c r="H131" s="5" t="s">
        <v>9</v>
      </c>
      <c r="I131" s="5" t="s">
        <v>15</v>
      </c>
      <c r="J131" s="5" t="s">
        <v>9</v>
      </c>
      <c r="K131" s="6" t="s">
        <v>9</v>
      </c>
    </row>
    <row r="132" spans="1:13" x14ac:dyDescent="0.2">
      <c r="A132" s="29"/>
      <c r="B132" s="6" t="s">
        <v>2</v>
      </c>
      <c r="C132" s="43"/>
      <c r="D132" s="6" t="s">
        <v>0</v>
      </c>
      <c r="E132" s="6" t="s">
        <v>16</v>
      </c>
      <c r="F132" s="6" t="s">
        <v>12</v>
      </c>
      <c r="G132" s="6" t="s">
        <v>17</v>
      </c>
      <c r="H132" s="6" t="s">
        <v>12</v>
      </c>
      <c r="I132" s="6" t="s">
        <v>17</v>
      </c>
      <c r="J132" s="6" t="s">
        <v>10</v>
      </c>
      <c r="K132" s="6" t="s">
        <v>7</v>
      </c>
    </row>
    <row r="133" spans="1:13" x14ac:dyDescent="0.2">
      <c r="A133" s="30" t="s">
        <v>18</v>
      </c>
      <c r="B133" s="6" t="s">
        <v>4</v>
      </c>
      <c r="C133" s="43" t="s">
        <v>3</v>
      </c>
      <c r="D133" s="43" t="s">
        <v>3</v>
      </c>
      <c r="E133" s="6" t="s">
        <v>11</v>
      </c>
      <c r="F133" s="6" t="s">
        <v>11</v>
      </c>
      <c r="G133" s="6" t="s">
        <v>0</v>
      </c>
      <c r="H133" s="6" t="s">
        <v>13</v>
      </c>
      <c r="I133" s="6" t="s">
        <v>10</v>
      </c>
      <c r="J133" s="6" t="s">
        <v>14</v>
      </c>
      <c r="K133" s="43"/>
    </row>
    <row r="134" spans="1:13" x14ac:dyDescent="0.2">
      <c r="A134" s="29"/>
      <c r="B134" s="9"/>
      <c r="C134" s="43" t="s">
        <v>5</v>
      </c>
      <c r="D134" s="43" t="s">
        <v>5</v>
      </c>
      <c r="E134" s="10"/>
      <c r="F134" s="10"/>
      <c r="G134" s="6" t="s">
        <v>19</v>
      </c>
      <c r="H134" s="8"/>
      <c r="I134" s="6" t="s">
        <v>14</v>
      </c>
      <c r="J134" s="43"/>
      <c r="K134" s="43"/>
    </row>
    <row r="135" spans="1:13" x14ac:dyDescent="0.2">
      <c r="A135" s="29"/>
      <c r="B135" s="9"/>
      <c r="C135" s="43" t="s">
        <v>6</v>
      </c>
      <c r="D135" s="43" t="s">
        <v>6</v>
      </c>
      <c r="E135" s="9"/>
      <c r="F135" s="9"/>
      <c r="G135" s="6"/>
      <c r="H135" s="9"/>
      <c r="I135" s="10"/>
      <c r="J135" s="10"/>
      <c r="K135" s="43"/>
    </row>
    <row r="136" spans="1:13" x14ac:dyDescent="0.2">
      <c r="A136" s="27"/>
      <c r="B136" s="2"/>
      <c r="C136" s="44"/>
      <c r="D136" s="13"/>
      <c r="E136" s="2"/>
      <c r="F136" s="2"/>
      <c r="G136" s="13"/>
      <c r="H136" s="13"/>
      <c r="I136" s="44"/>
      <c r="J136" s="44"/>
      <c r="K136" s="13"/>
    </row>
    <row r="137" spans="1:13" x14ac:dyDescent="0.2">
      <c r="A137" s="31"/>
      <c r="B137" s="1"/>
      <c r="C137" s="1"/>
      <c r="D137" s="1"/>
      <c r="E137" s="1"/>
      <c r="F137" s="1"/>
      <c r="G137" s="1"/>
      <c r="H137" s="14"/>
      <c r="I137" s="14"/>
      <c r="J137" s="14"/>
      <c r="K137" s="1"/>
    </row>
    <row r="138" spans="1:13" ht="22.5" x14ac:dyDescent="0.2">
      <c r="A138" s="23" t="s">
        <v>24</v>
      </c>
      <c r="B138" s="45">
        <v>29</v>
      </c>
      <c r="C138" s="46">
        <v>49.5</v>
      </c>
      <c r="D138" s="47">
        <f>C138/B152</f>
        <v>7.9838709677419351E-2</v>
      </c>
      <c r="E138" s="46">
        <v>41.5</v>
      </c>
      <c r="F138" s="47">
        <f>E138/B152</f>
        <v>6.6935483870967746E-2</v>
      </c>
      <c r="G138" s="46">
        <v>0</v>
      </c>
      <c r="H138" s="47">
        <f>G138/B152</f>
        <v>0</v>
      </c>
      <c r="I138" s="48">
        <f>C138-E138-G138</f>
        <v>8</v>
      </c>
      <c r="J138" s="47">
        <f>I138/B152</f>
        <v>1.2903225806451613E-2</v>
      </c>
      <c r="K138" s="49">
        <f>1-D138</f>
        <v>0.92016129032258065</v>
      </c>
      <c r="M138" s="53" t="s">
        <v>28</v>
      </c>
    </row>
    <row r="139" spans="1:13" ht="22.5" x14ac:dyDescent="0.2">
      <c r="A139" s="39" t="s">
        <v>23</v>
      </c>
      <c r="B139" s="45">
        <v>16</v>
      </c>
      <c r="C139" s="46">
        <v>38.5</v>
      </c>
      <c r="D139" s="47">
        <f>C139/B153</f>
        <v>0.11224489795918367</v>
      </c>
      <c r="E139" s="46">
        <v>27</v>
      </c>
      <c r="F139" s="47">
        <f>E139/B153</f>
        <v>7.8717201166180764E-2</v>
      </c>
      <c r="G139" s="46">
        <v>2</v>
      </c>
      <c r="H139" s="47">
        <f>G139/B153</f>
        <v>5.8309037900874635E-3</v>
      </c>
      <c r="I139" s="48">
        <f t="shared" ref="I139:I142" si="8">C139-E139-G139</f>
        <v>9.5</v>
      </c>
      <c r="J139" s="47">
        <f>I139/B153</f>
        <v>2.7696793002915453E-2</v>
      </c>
      <c r="K139" s="49">
        <f t="shared" ref="K139:K142" si="9">1-D139</f>
        <v>0.88775510204081631</v>
      </c>
      <c r="M139" s="53" t="s">
        <v>27</v>
      </c>
    </row>
    <row r="140" spans="1:13" ht="33.75" x14ac:dyDescent="0.2">
      <c r="A140" s="36" t="s">
        <v>22</v>
      </c>
      <c r="B140" s="45">
        <v>11</v>
      </c>
      <c r="C140" s="46">
        <v>32</v>
      </c>
      <c r="D140" s="47">
        <f>C140/B154</f>
        <v>0.13445378151260504</v>
      </c>
      <c r="E140" s="46">
        <v>18.5</v>
      </c>
      <c r="F140" s="47">
        <f>E140/B154</f>
        <v>7.7731092436974791E-2</v>
      </c>
      <c r="G140" s="46">
        <v>2</v>
      </c>
      <c r="H140" s="47">
        <f>G140/B154</f>
        <v>8.4033613445378148E-3</v>
      </c>
      <c r="I140" s="48">
        <f t="shared" si="8"/>
        <v>11.5</v>
      </c>
      <c r="J140" s="47">
        <f>I140/B154</f>
        <v>4.8319327731092439E-2</v>
      </c>
      <c r="K140" s="49">
        <f t="shared" si="9"/>
        <v>0.86554621848739499</v>
      </c>
      <c r="M140" s="53" t="s">
        <v>21</v>
      </c>
    </row>
    <row r="141" spans="1:13" x14ac:dyDescent="0.2">
      <c r="A141" s="36" t="s">
        <v>25</v>
      </c>
      <c r="B141" s="45">
        <v>25</v>
      </c>
      <c r="C141" s="46">
        <v>84.5</v>
      </c>
      <c r="D141" s="47">
        <f>C141/B155</f>
        <v>0.15363636363636363</v>
      </c>
      <c r="E141" s="46">
        <v>34.5</v>
      </c>
      <c r="F141" s="47">
        <f>E141/B155</f>
        <v>6.2727272727272729E-2</v>
      </c>
      <c r="G141" s="46">
        <v>15</v>
      </c>
      <c r="H141" s="47">
        <f>G141/B155</f>
        <v>2.7272727272727271E-2</v>
      </c>
      <c r="I141" s="48">
        <f t="shared" si="8"/>
        <v>35</v>
      </c>
      <c r="J141" s="47">
        <f>I141/B155</f>
        <v>6.363636363636363E-2</v>
      </c>
      <c r="K141" s="49">
        <f t="shared" si="9"/>
        <v>0.84636363636363643</v>
      </c>
      <c r="M141" s="53" t="s">
        <v>35</v>
      </c>
    </row>
    <row r="142" spans="1:13" ht="22.5" x14ac:dyDescent="0.2">
      <c r="A142" s="37" t="s">
        <v>26</v>
      </c>
      <c r="B142" s="45">
        <v>12</v>
      </c>
      <c r="C142" s="46">
        <v>28.5</v>
      </c>
      <c r="D142" s="47">
        <f>C142/B156</f>
        <v>0.11003861003861004</v>
      </c>
      <c r="E142" s="46">
        <v>22.5</v>
      </c>
      <c r="F142" s="47">
        <f>E142/B156</f>
        <v>8.6872586872586879E-2</v>
      </c>
      <c r="G142" s="46">
        <v>2</v>
      </c>
      <c r="H142" s="47">
        <f>G142/B156</f>
        <v>7.7220077220077222E-3</v>
      </c>
      <c r="I142" s="46">
        <f t="shared" si="8"/>
        <v>4</v>
      </c>
      <c r="J142" s="47">
        <f>I142/B156</f>
        <v>1.5444015444015444E-2</v>
      </c>
      <c r="K142" s="49">
        <f t="shared" si="9"/>
        <v>0.88996138996138996</v>
      </c>
      <c r="M142" s="53" t="s">
        <v>35</v>
      </c>
    </row>
    <row r="143" spans="1:13" ht="13.5" thickBot="1" x14ac:dyDescent="0.25">
      <c r="A143" s="32"/>
      <c r="B143" s="3"/>
      <c r="C143" s="3"/>
      <c r="D143" s="3"/>
      <c r="E143" s="3"/>
      <c r="F143" s="3"/>
      <c r="G143" s="3"/>
      <c r="H143" s="3"/>
      <c r="I143" s="3"/>
      <c r="J143" s="24"/>
      <c r="K143" s="25"/>
      <c r="M143" s="53"/>
    </row>
    <row r="144" spans="1:13" ht="13.5" thickTop="1" x14ac:dyDescent="0.2">
      <c r="A144" s="33" t="s">
        <v>8</v>
      </c>
      <c r="B144" s="17">
        <f>SUM(B138:B142)</f>
        <v>93</v>
      </c>
      <c r="C144" s="22">
        <f>SUM(C138:C142)</f>
        <v>233</v>
      </c>
      <c r="D144" s="18">
        <f>C144/(B152+B153+B154+B155+B156)</f>
        <v>0.11592039800995024</v>
      </c>
      <c r="E144" s="20">
        <f>SUM(E138:E142)</f>
        <v>144</v>
      </c>
      <c r="F144" s="18">
        <f>E144/(B152+B153+B154+B155+B156)</f>
        <v>7.1641791044776124E-2</v>
      </c>
      <c r="G144" s="20">
        <f>SUM(G138:G142)</f>
        <v>21</v>
      </c>
      <c r="H144" s="18">
        <f>G144/(B152+B153+B154+B155+B156)</f>
        <v>1.0447761194029851E-2</v>
      </c>
      <c r="I144" s="20">
        <f>SUM(I138:I142)</f>
        <v>68</v>
      </c>
      <c r="J144" s="18">
        <f>I144/(B152+B153+B154+B155+B156)</f>
        <v>3.3830845771144279E-2</v>
      </c>
      <c r="K144" s="18">
        <f>1-D144</f>
        <v>0.88407960199004976</v>
      </c>
      <c r="M144" s="54">
        <f>SUM(F144+H144+J144+K144)</f>
        <v>1</v>
      </c>
    </row>
    <row r="145" spans="1:14" x14ac:dyDescent="0.2">
      <c r="M145" s="53"/>
    </row>
    <row r="146" spans="1:14" x14ac:dyDescent="0.2">
      <c r="M146" s="53"/>
    </row>
    <row r="147" spans="1:14" x14ac:dyDescent="0.2">
      <c r="A147" s="52"/>
      <c r="B147" s="53"/>
      <c r="C147" s="53" t="s">
        <v>20</v>
      </c>
      <c r="D147" s="54">
        <f>AVERAGE(D138:D142)</f>
        <v>0.11804247256483635</v>
      </c>
      <c r="E147" s="53"/>
      <c r="F147" s="54">
        <f>AVERAGE(F138:F142)</f>
        <v>7.4596727414796588E-2</v>
      </c>
      <c r="G147" s="53"/>
      <c r="H147" s="54">
        <f>AVERAGE(H138:H142)</f>
        <v>9.8458000258720528E-3</v>
      </c>
      <c r="I147" s="53"/>
      <c r="J147" s="54">
        <f>AVERAGE(J138:J142)</f>
        <v>3.359994512416771E-2</v>
      </c>
      <c r="K147" s="54">
        <f>AVERAGE(K138:K142)</f>
        <v>0.88195752743516365</v>
      </c>
      <c r="L147" s="53"/>
      <c r="M147" s="53"/>
      <c r="N147" s="53"/>
    </row>
    <row r="148" spans="1:14" x14ac:dyDescent="0.2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</row>
    <row r="149" spans="1:14" x14ac:dyDescent="0.2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</row>
    <row r="150" spans="1:14" x14ac:dyDescent="0.2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</row>
    <row r="151" spans="1:14" x14ac:dyDescent="0.2">
      <c r="A151" s="52"/>
      <c r="B151" s="55" t="s">
        <v>34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</row>
    <row r="152" spans="1:14" x14ac:dyDescent="0.2">
      <c r="A152" s="56" t="s">
        <v>29</v>
      </c>
      <c r="B152" s="53">
        <v>620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</row>
    <row r="153" spans="1:14" x14ac:dyDescent="0.2">
      <c r="A153" s="56" t="s">
        <v>30</v>
      </c>
      <c r="B153" s="53">
        <v>343</v>
      </c>
      <c r="C153" s="53"/>
      <c r="D153" s="54"/>
      <c r="E153" s="53"/>
      <c r="F153" s="53"/>
      <c r="G153" s="53"/>
      <c r="H153" s="53"/>
      <c r="I153" s="53"/>
      <c r="J153" s="53"/>
      <c r="K153" s="53"/>
      <c r="L153" s="53"/>
      <c r="M153" s="53"/>
      <c r="N153" s="53"/>
    </row>
    <row r="154" spans="1:14" x14ac:dyDescent="0.2">
      <c r="A154" s="56" t="s">
        <v>31</v>
      </c>
      <c r="B154" s="53">
        <v>238</v>
      </c>
      <c r="C154" s="57"/>
      <c r="D154" s="54"/>
      <c r="E154" s="53"/>
      <c r="F154" s="53"/>
      <c r="G154" s="53"/>
      <c r="H154" s="53"/>
      <c r="I154" s="53"/>
      <c r="J154" s="53"/>
      <c r="K154" s="53"/>
      <c r="L154" s="53"/>
      <c r="M154" s="53"/>
      <c r="N154" s="53"/>
    </row>
    <row r="155" spans="1:14" x14ac:dyDescent="0.2">
      <c r="A155" s="56" t="s">
        <v>32</v>
      </c>
      <c r="B155" s="53">
        <v>550</v>
      </c>
      <c r="C155" s="58"/>
      <c r="D155" s="54"/>
      <c r="E155" s="53"/>
      <c r="F155" s="53"/>
      <c r="G155" s="53"/>
      <c r="H155" s="53"/>
      <c r="I155" s="53"/>
      <c r="J155" s="53"/>
      <c r="K155" s="53"/>
      <c r="L155" s="53"/>
      <c r="M155" s="53"/>
      <c r="N155" s="53"/>
    </row>
    <row r="156" spans="1:14" x14ac:dyDescent="0.2">
      <c r="A156" s="56" t="s">
        <v>33</v>
      </c>
      <c r="B156" s="53">
        <v>259</v>
      </c>
      <c r="C156" s="53"/>
      <c r="D156" s="54"/>
      <c r="E156" s="53"/>
      <c r="F156" s="53"/>
      <c r="G156" s="53"/>
      <c r="H156" s="53"/>
      <c r="I156" s="53"/>
      <c r="J156" s="53"/>
      <c r="K156" s="53"/>
      <c r="L156" s="53"/>
      <c r="M156" s="53"/>
      <c r="N156" s="53"/>
    </row>
    <row r="157" spans="1:14" x14ac:dyDescent="0.2">
      <c r="D157" s="38"/>
    </row>
    <row r="160" spans="1:14" ht="13.5" thickBot="1" x14ac:dyDescent="0.25"/>
    <row r="161" spans="1:13" ht="13.5" thickBot="1" x14ac:dyDescent="0.25">
      <c r="A161" s="40"/>
      <c r="B161" s="41"/>
      <c r="C161" s="41"/>
      <c r="D161" s="41" t="s">
        <v>41</v>
      </c>
      <c r="E161" s="41"/>
      <c r="F161" s="41"/>
      <c r="G161" s="41"/>
      <c r="H161" s="41"/>
      <c r="I161" s="41"/>
      <c r="J161" s="41"/>
      <c r="K161" s="42"/>
      <c r="L161" s="35"/>
    </row>
    <row r="162" spans="1:13" x14ac:dyDescent="0.2">
      <c r="A162" s="27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3" x14ac:dyDescent="0.2">
      <c r="A163" s="28"/>
      <c r="B163" s="4"/>
      <c r="C163" s="5" t="s">
        <v>1</v>
      </c>
      <c r="D163" s="6" t="s">
        <v>9</v>
      </c>
      <c r="E163" s="5" t="s">
        <v>15</v>
      </c>
      <c r="F163" s="5" t="s">
        <v>9</v>
      </c>
      <c r="G163" s="5" t="s">
        <v>15</v>
      </c>
      <c r="H163" s="5" t="s">
        <v>9</v>
      </c>
      <c r="I163" s="5" t="s">
        <v>15</v>
      </c>
      <c r="J163" s="5" t="s">
        <v>9</v>
      </c>
      <c r="K163" s="6" t="s">
        <v>9</v>
      </c>
    </row>
    <row r="164" spans="1:13" x14ac:dyDescent="0.2">
      <c r="A164" s="29"/>
      <c r="B164" s="6" t="s">
        <v>2</v>
      </c>
      <c r="C164" s="43"/>
      <c r="D164" s="6" t="s">
        <v>0</v>
      </c>
      <c r="E164" s="6" t="s">
        <v>16</v>
      </c>
      <c r="F164" s="6" t="s">
        <v>12</v>
      </c>
      <c r="G164" s="6" t="s">
        <v>17</v>
      </c>
      <c r="H164" s="6" t="s">
        <v>12</v>
      </c>
      <c r="I164" s="6" t="s">
        <v>17</v>
      </c>
      <c r="J164" s="6" t="s">
        <v>10</v>
      </c>
      <c r="K164" s="6" t="s">
        <v>7</v>
      </c>
    </row>
    <row r="165" spans="1:13" x14ac:dyDescent="0.2">
      <c r="A165" s="30" t="s">
        <v>18</v>
      </c>
      <c r="B165" s="6" t="s">
        <v>4</v>
      </c>
      <c r="C165" s="43" t="s">
        <v>3</v>
      </c>
      <c r="D165" s="43" t="s">
        <v>3</v>
      </c>
      <c r="E165" s="6" t="s">
        <v>11</v>
      </c>
      <c r="F165" s="6" t="s">
        <v>11</v>
      </c>
      <c r="G165" s="6" t="s">
        <v>0</v>
      </c>
      <c r="H165" s="6" t="s">
        <v>13</v>
      </c>
      <c r="I165" s="6" t="s">
        <v>10</v>
      </c>
      <c r="J165" s="6" t="s">
        <v>14</v>
      </c>
      <c r="K165" s="43"/>
    </row>
    <row r="166" spans="1:13" x14ac:dyDescent="0.2">
      <c r="A166" s="29"/>
      <c r="B166" s="9"/>
      <c r="C166" s="43" t="s">
        <v>5</v>
      </c>
      <c r="D166" s="43" t="s">
        <v>5</v>
      </c>
      <c r="E166" s="10"/>
      <c r="F166" s="10"/>
      <c r="G166" s="6" t="s">
        <v>19</v>
      </c>
      <c r="H166" s="8"/>
      <c r="I166" s="6" t="s">
        <v>14</v>
      </c>
      <c r="J166" s="43"/>
      <c r="K166" s="43"/>
    </row>
    <row r="167" spans="1:13" x14ac:dyDescent="0.2">
      <c r="A167" s="29"/>
      <c r="B167" s="9"/>
      <c r="C167" s="43" t="s">
        <v>6</v>
      </c>
      <c r="D167" s="43" t="s">
        <v>6</v>
      </c>
      <c r="E167" s="9"/>
      <c r="F167" s="9"/>
      <c r="G167" s="6"/>
      <c r="H167" s="9"/>
      <c r="I167" s="10"/>
      <c r="J167" s="10"/>
      <c r="K167" s="43"/>
    </row>
    <row r="168" spans="1:13" x14ac:dyDescent="0.2">
      <c r="A168" s="27"/>
      <c r="B168" s="2"/>
      <c r="C168" s="44"/>
      <c r="D168" s="13"/>
      <c r="E168" s="2"/>
      <c r="F168" s="2"/>
      <c r="G168" s="13"/>
      <c r="H168" s="13"/>
      <c r="I168" s="44"/>
      <c r="J168" s="44"/>
      <c r="K168" s="13"/>
    </row>
    <row r="169" spans="1:13" x14ac:dyDescent="0.2">
      <c r="A169" s="31"/>
      <c r="B169" s="1"/>
      <c r="C169" s="1"/>
      <c r="D169" s="1"/>
      <c r="E169" s="1"/>
      <c r="F169" s="1"/>
      <c r="G169" s="1"/>
      <c r="H169" s="14"/>
      <c r="I169" s="14"/>
      <c r="J169" s="14"/>
      <c r="K169" s="1"/>
    </row>
    <row r="170" spans="1:13" ht="22.5" x14ac:dyDescent="0.2">
      <c r="A170" s="23" t="s">
        <v>24</v>
      </c>
      <c r="B170" s="45">
        <v>29</v>
      </c>
      <c r="C170" s="46">
        <v>96.5</v>
      </c>
      <c r="D170" s="47">
        <f>C170/B184</f>
        <v>0.16083333333333333</v>
      </c>
      <c r="E170" s="46">
        <v>62.5</v>
      </c>
      <c r="F170" s="47">
        <f>E170/B184</f>
        <v>0.10416666666666667</v>
      </c>
      <c r="G170" s="46">
        <v>0</v>
      </c>
      <c r="H170" s="47">
        <f>G170/B184</f>
        <v>0</v>
      </c>
      <c r="I170" s="48">
        <f>C170-E170-G170</f>
        <v>34</v>
      </c>
      <c r="J170" s="47">
        <f>I170/B184</f>
        <v>5.6666666666666664E-2</v>
      </c>
      <c r="K170" s="49">
        <f>1-D170</f>
        <v>0.83916666666666662</v>
      </c>
      <c r="M170" s="53" t="s">
        <v>28</v>
      </c>
    </row>
    <row r="171" spans="1:13" ht="22.5" x14ac:dyDescent="0.2">
      <c r="A171" s="39" t="s">
        <v>23</v>
      </c>
      <c r="B171" s="45">
        <v>16</v>
      </c>
      <c r="C171" s="46">
        <v>44.5</v>
      </c>
      <c r="D171" s="47">
        <f>C171/B185</f>
        <v>0.13244047619047619</v>
      </c>
      <c r="E171" s="46">
        <v>29.5</v>
      </c>
      <c r="F171" s="47">
        <f>E171/B185</f>
        <v>8.7797619047619041E-2</v>
      </c>
      <c r="G171" s="46">
        <v>8</v>
      </c>
      <c r="H171" s="47">
        <f>G171/B185</f>
        <v>2.3809523809523808E-2</v>
      </c>
      <c r="I171" s="48">
        <f t="shared" ref="I171:I174" si="10">C171-E171-G171</f>
        <v>7</v>
      </c>
      <c r="J171" s="47">
        <f>I171/B185</f>
        <v>2.0833333333333332E-2</v>
      </c>
      <c r="K171" s="49">
        <f t="shared" ref="K171:K174" si="11">1-D171</f>
        <v>0.86755952380952384</v>
      </c>
      <c r="M171" s="53" t="s">
        <v>27</v>
      </c>
    </row>
    <row r="172" spans="1:13" ht="33.75" x14ac:dyDescent="0.2">
      <c r="A172" s="36" t="s">
        <v>22</v>
      </c>
      <c r="B172" s="45">
        <v>12</v>
      </c>
      <c r="C172" s="46">
        <v>41</v>
      </c>
      <c r="D172" s="47">
        <f>C172/B186</f>
        <v>0.17154811715481172</v>
      </c>
      <c r="E172" s="46">
        <v>29</v>
      </c>
      <c r="F172" s="47">
        <f>E172/B186</f>
        <v>0.12133891213389121</v>
      </c>
      <c r="G172" s="46">
        <v>3</v>
      </c>
      <c r="H172" s="47">
        <f>G172/B186</f>
        <v>1.2552301255230125E-2</v>
      </c>
      <c r="I172" s="48">
        <f t="shared" si="10"/>
        <v>9</v>
      </c>
      <c r="J172" s="47">
        <f>I172/B186</f>
        <v>3.7656903765690378E-2</v>
      </c>
      <c r="K172" s="49">
        <f t="shared" si="11"/>
        <v>0.82845188284518834</v>
      </c>
      <c r="M172" s="53" t="s">
        <v>21</v>
      </c>
    </row>
    <row r="173" spans="1:13" x14ac:dyDescent="0.2">
      <c r="A173" s="36" t="s">
        <v>25</v>
      </c>
      <c r="B173" s="45">
        <v>26</v>
      </c>
      <c r="C173" s="46">
        <v>111.5</v>
      </c>
      <c r="D173" s="47">
        <f>C173/B187</f>
        <v>0.20724907063197026</v>
      </c>
      <c r="E173" s="46">
        <v>66.5</v>
      </c>
      <c r="F173" s="47">
        <f>E173/B187</f>
        <v>0.12360594795539033</v>
      </c>
      <c r="G173" s="46">
        <v>5</v>
      </c>
      <c r="H173" s="47">
        <f>G173/B187</f>
        <v>9.2936802973977699E-3</v>
      </c>
      <c r="I173" s="48">
        <f t="shared" si="10"/>
        <v>40</v>
      </c>
      <c r="J173" s="47">
        <f>I173/B187</f>
        <v>7.434944237918216E-2</v>
      </c>
      <c r="K173" s="49">
        <f t="shared" si="11"/>
        <v>0.79275092936802971</v>
      </c>
      <c r="M173" s="53" t="s">
        <v>35</v>
      </c>
    </row>
    <row r="174" spans="1:13" ht="22.5" x14ac:dyDescent="0.2">
      <c r="A174" s="37" t="s">
        <v>26</v>
      </c>
      <c r="B174" s="45">
        <v>12</v>
      </c>
      <c r="C174" s="46">
        <v>37.5</v>
      </c>
      <c r="D174" s="47">
        <f>C174/B188</f>
        <v>0.15120967741935484</v>
      </c>
      <c r="E174" s="46">
        <v>33.5</v>
      </c>
      <c r="F174" s="47">
        <f>E174/B188</f>
        <v>0.13508064516129031</v>
      </c>
      <c r="G174" s="46">
        <v>0</v>
      </c>
      <c r="H174" s="47">
        <f>G174/B188</f>
        <v>0</v>
      </c>
      <c r="I174" s="46">
        <f t="shared" si="10"/>
        <v>4</v>
      </c>
      <c r="J174" s="47">
        <f>I174/B188</f>
        <v>1.6129032258064516E-2</v>
      </c>
      <c r="K174" s="49">
        <f t="shared" si="11"/>
        <v>0.84879032258064513</v>
      </c>
      <c r="M174" s="53" t="s">
        <v>35</v>
      </c>
    </row>
    <row r="175" spans="1:13" ht="13.5" thickBot="1" x14ac:dyDescent="0.25">
      <c r="A175" s="32"/>
      <c r="B175" s="3"/>
      <c r="C175" s="3"/>
      <c r="D175" s="3"/>
      <c r="E175" s="3"/>
      <c r="F175" s="3"/>
      <c r="G175" s="3"/>
      <c r="H175" s="3"/>
      <c r="I175" s="3"/>
      <c r="J175" s="24"/>
      <c r="K175" s="25"/>
      <c r="M175" s="53"/>
    </row>
    <row r="176" spans="1:13" ht="13.5" thickTop="1" x14ac:dyDescent="0.2">
      <c r="A176" s="33" t="s">
        <v>8</v>
      </c>
      <c r="B176" s="17">
        <f>SUM(B170:B174)</f>
        <v>95</v>
      </c>
      <c r="C176" s="22">
        <f>SUM(C170:C174)</f>
        <v>331</v>
      </c>
      <c r="D176" s="18">
        <f>C176/(B184+B185+B186+B187+B188)</f>
        <v>0.16879143294237633</v>
      </c>
      <c r="E176" s="20">
        <f>SUM(E170:E174)</f>
        <v>221</v>
      </c>
      <c r="F176" s="18">
        <f>E176/(B184+B185+B186+B187+B188)</f>
        <v>0.11269760326364101</v>
      </c>
      <c r="G176" s="20">
        <f>SUM(G170:G174)</f>
        <v>16</v>
      </c>
      <c r="H176" s="18">
        <f>G176/(B184+B185+B186+B187+B188)</f>
        <v>8.1591024987251407E-3</v>
      </c>
      <c r="I176" s="20">
        <f>SUM(I170:I174)</f>
        <v>94</v>
      </c>
      <c r="J176" s="18">
        <f>I176/(B184+B185+B186+B187+B188)</f>
        <v>4.7934727180010198E-2</v>
      </c>
      <c r="K176" s="18">
        <f>1-D176</f>
        <v>0.83120856705762369</v>
      </c>
      <c r="M176" s="54">
        <f>SUM(F176+H176+J176+K176)</f>
        <v>1</v>
      </c>
    </row>
    <row r="177" spans="1:13" x14ac:dyDescent="0.2">
      <c r="M177" s="53"/>
    </row>
    <row r="178" spans="1:13" x14ac:dyDescent="0.2">
      <c r="M178" s="53"/>
    </row>
    <row r="179" spans="1:13" x14ac:dyDescent="0.2">
      <c r="A179" s="52"/>
      <c r="B179" s="53"/>
      <c r="C179" s="53" t="s">
        <v>20</v>
      </c>
      <c r="D179" s="54">
        <f>AVERAGE(D170:D174)</f>
        <v>0.16465613494598927</v>
      </c>
      <c r="E179" s="53"/>
      <c r="F179" s="54">
        <f>AVERAGE(F170:F174)</f>
        <v>0.11439795819297149</v>
      </c>
      <c r="G179" s="53"/>
      <c r="H179" s="54">
        <f>AVERAGE(H170:H174)</f>
        <v>9.1311010724303403E-3</v>
      </c>
      <c r="I179" s="53"/>
      <c r="J179" s="54">
        <f>AVERAGE(J170:J174)</f>
        <v>4.1127075680587412E-2</v>
      </c>
      <c r="K179" s="54">
        <f>AVERAGE(K170:K174)</f>
        <v>0.83534386505401081</v>
      </c>
      <c r="L179" s="53"/>
    </row>
    <row r="180" spans="1:13" x14ac:dyDescent="0.2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3" x14ac:dyDescent="0.2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3" x14ac:dyDescent="0.2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3" x14ac:dyDescent="0.2">
      <c r="A183" s="52"/>
      <c r="B183" s="55" t="s">
        <v>34</v>
      </c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3" x14ac:dyDescent="0.2">
      <c r="A184" s="56" t="s">
        <v>29</v>
      </c>
      <c r="B184" s="53">
        <v>600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3" x14ac:dyDescent="0.2">
      <c r="A185" s="56" t="s">
        <v>30</v>
      </c>
      <c r="B185" s="53">
        <v>336</v>
      </c>
      <c r="C185" s="53"/>
      <c r="D185" s="54"/>
      <c r="E185" s="53"/>
      <c r="F185" s="53"/>
      <c r="G185" s="53"/>
      <c r="H185" s="53"/>
      <c r="I185" s="53"/>
      <c r="J185" s="53"/>
      <c r="K185" s="53"/>
      <c r="L185" s="53"/>
    </row>
    <row r="186" spans="1:13" x14ac:dyDescent="0.2">
      <c r="A186" s="56" t="s">
        <v>31</v>
      </c>
      <c r="B186" s="53">
        <v>239</v>
      </c>
      <c r="C186" s="57"/>
      <c r="D186" s="54"/>
      <c r="E186" s="53"/>
      <c r="F186" s="53"/>
      <c r="G186" s="53"/>
      <c r="H186" s="53"/>
      <c r="I186" s="53"/>
      <c r="J186" s="53"/>
      <c r="K186" s="53"/>
      <c r="L186" s="53"/>
    </row>
    <row r="187" spans="1:13" x14ac:dyDescent="0.2">
      <c r="A187" s="56" t="s">
        <v>32</v>
      </c>
      <c r="B187" s="53">
        <v>538</v>
      </c>
      <c r="C187" s="58"/>
      <c r="D187" s="54"/>
      <c r="E187" s="53"/>
      <c r="F187" s="53"/>
      <c r="G187" s="53"/>
      <c r="H187" s="53"/>
      <c r="I187" s="53"/>
      <c r="J187" s="53"/>
      <c r="K187" s="53"/>
      <c r="L187" s="53"/>
    </row>
    <row r="188" spans="1:13" x14ac:dyDescent="0.2">
      <c r="A188" s="56" t="s">
        <v>33</v>
      </c>
      <c r="B188" s="53">
        <v>248</v>
      </c>
      <c r="C188" s="53"/>
      <c r="D188" s="54"/>
      <c r="E188" s="53"/>
      <c r="F188" s="53"/>
      <c r="G188" s="53"/>
      <c r="H188" s="53"/>
      <c r="I188" s="53"/>
      <c r="J188" s="53"/>
      <c r="K188" s="53"/>
      <c r="L188" s="53"/>
    </row>
    <row r="189" spans="1:13" x14ac:dyDescent="0.2">
      <c r="A189" s="52"/>
      <c r="B189" s="53"/>
      <c r="C189" s="53"/>
      <c r="D189" s="54"/>
      <c r="E189" s="53"/>
      <c r="F189" s="53"/>
      <c r="G189" s="53"/>
      <c r="H189" s="53"/>
      <c r="I189" s="53"/>
      <c r="J189" s="53"/>
      <c r="K189" s="53"/>
      <c r="L189" s="53"/>
    </row>
    <row r="190" spans="1:13" x14ac:dyDescent="0.2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  <row r="192" spans="1:13" ht="13.5" thickBot="1" x14ac:dyDescent="0.25"/>
    <row r="193" spans="1:13" ht="13.5" thickBot="1" x14ac:dyDescent="0.25">
      <c r="A193" s="40"/>
      <c r="B193" s="41"/>
      <c r="C193" s="41"/>
      <c r="D193" s="41" t="s">
        <v>42</v>
      </c>
      <c r="E193" s="41"/>
      <c r="F193" s="41"/>
      <c r="G193" s="41"/>
      <c r="H193" s="41"/>
      <c r="I193" s="41"/>
      <c r="J193" s="41"/>
      <c r="K193" s="42"/>
      <c r="L193" s="35"/>
    </row>
    <row r="194" spans="1:13" x14ac:dyDescent="0.2">
      <c r="A194" s="27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3" x14ac:dyDescent="0.2">
      <c r="A195" s="28"/>
      <c r="B195" s="4"/>
      <c r="C195" s="5" t="s">
        <v>1</v>
      </c>
      <c r="D195" s="6" t="s">
        <v>9</v>
      </c>
      <c r="E195" s="5" t="s">
        <v>15</v>
      </c>
      <c r="F195" s="5" t="s">
        <v>9</v>
      </c>
      <c r="G195" s="5" t="s">
        <v>15</v>
      </c>
      <c r="H195" s="5" t="s">
        <v>9</v>
      </c>
      <c r="I195" s="5" t="s">
        <v>15</v>
      </c>
      <c r="J195" s="5" t="s">
        <v>9</v>
      </c>
      <c r="K195" s="6" t="s">
        <v>9</v>
      </c>
    </row>
    <row r="196" spans="1:13" x14ac:dyDescent="0.2">
      <c r="A196" s="29"/>
      <c r="B196" s="6" t="s">
        <v>2</v>
      </c>
      <c r="C196" s="43"/>
      <c r="D196" s="6" t="s">
        <v>0</v>
      </c>
      <c r="E196" s="6" t="s">
        <v>16</v>
      </c>
      <c r="F196" s="6" t="s">
        <v>12</v>
      </c>
      <c r="G196" s="6" t="s">
        <v>17</v>
      </c>
      <c r="H196" s="6" t="s">
        <v>12</v>
      </c>
      <c r="I196" s="6" t="s">
        <v>17</v>
      </c>
      <c r="J196" s="6" t="s">
        <v>10</v>
      </c>
      <c r="K196" s="6" t="s">
        <v>7</v>
      </c>
    </row>
    <row r="197" spans="1:13" x14ac:dyDescent="0.2">
      <c r="A197" s="30" t="s">
        <v>18</v>
      </c>
      <c r="B197" s="6" t="s">
        <v>4</v>
      </c>
      <c r="C197" s="43" t="s">
        <v>3</v>
      </c>
      <c r="D197" s="43" t="s">
        <v>3</v>
      </c>
      <c r="E197" s="6" t="s">
        <v>11</v>
      </c>
      <c r="F197" s="6" t="s">
        <v>11</v>
      </c>
      <c r="G197" s="6" t="s">
        <v>0</v>
      </c>
      <c r="H197" s="6" t="s">
        <v>13</v>
      </c>
      <c r="I197" s="6" t="s">
        <v>10</v>
      </c>
      <c r="J197" s="6" t="s">
        <v>14</v>
      </c>
      <c r="K197" s="43"/>
    </row>
    <row r="198" spans="1:13" x14ac:dyDescent="0.2">
      <c r="A198" s="29"/>
      <c r="B198" s="9"/>
      <c r="C198" s="43" t="s">
        <v>5</v>
      </c>
      <c r="D198" s="43" t="s">
        <v>5</v>
      </c>
      <c r="E198" s="10"/>
      <c r="F198" s="10"/>
      <c r="G198" s="6" t="s">
        <v>19</v>
      </c>
      <c r="H198" s="8"/>
      <c r="I198" s="6" t="s">
        <v>14</v>
      </c>
      <c r="J198" s="43"/>
      <c r="K198" s="43"/>
    </row>
    <row r="199" spans="1:13" x14ac:dyDescent="0.2">
      <c r="A199" s="29"/>
      <c r="B199" s="9"/>
      <c r="C199" s="43" t="s">
        <v>6</v>
      </c>
      <c r="D199" s="43" t="s">
        <v>6</v>
      </c>
      <c r="E199" s="9"/>
      <c r="F199" s="9"/>
      <c r="G199" s="6"/>
      <c r="H199" s="9"/>
      <c r="I199" s="10"/>
      <c r="J199" s="10"/>
      <c r="K199" s="43"/>
    </row>
    <row r="200" spans="1:13" x14ac:dyDescent="0.2">
      <c r="A200" s="27"/>
      <c r="B200" s="2"/>
      <c r="C200" s="44"/>
      <c r="D200" s="13"/>
      <c r="E200" s="2"/>
      <c r="F200" s="2"/>
      <c r="G200" s="13"/>
      <c r="H200" s="13"/>
      <c r="I200" s="44"/>
      <c r="J200" s="44"/>
      <c r="K200" s="13"/>
    </row>
    <row r="201" spans="1:13" x14ac:dyDescent="0.2">
      <c r="A201" s="31"/>
      <c r="B201" s="1"/>
      <c r="C201" s="1"/>
      <c r="D201" s="1"/>
      <c r="E201" s="1"/>
      <c r="F201" s="1"/>
      <c r="G201" s="1"/>
      <c r="H201" s="14"/>
      <c r="I201" s="14"/>
      <c r="J201" s="14"/>
      <c r="K201" s="1"/>
    </row>
    <row r="202" spans="1:13" ht="22.5" x14ac:dyDescent="0.2">
      <c r="A202" s="23" t="s">
        <v>24</v>
      </c>
      <c r="B202" s="45">
        <v>29</v>
      </c>
      <c r="C202" s="46">
        <v>128</v>
      </c>
      <c r="D202" s="47">
        <f>C202/B216</f>
        <v>0.21297836938435941</v>
      </c>
      <c r="E202" s="46">
        <v>99</v>
      </c>
      <c r="F202" s="47">
        <f>E202/B216</f>
        <v>0.16472545757071547</v>
      </c>
      <c r="G202" s="46">
        <v>5</v>
      </c>
      <c r="H202" s="47">
        <f>G202/B216</f>
        <v>8.3194675540765387E-3</v>
      </c>
      <c r="I202" s="48">
        <f>C202-E202-G202</f>
        <v>24</v>
      </c>
      <c r="J202" s="47">
        <f>I202/B216</f>
        <v>3.9933444259567387E-2</v>
      </c>
      <c r="K202" s="49">
        <f>1-D202</f>
        <v>0.78702163061564057</v>
      </c>
      <c r="M202" s="53" t="s">
        <v>28</v>
      </c>
    </row>
    <row r="203" spans="1:13" ht="22.5" x14ac:dyDescent="0.2">
      <c r="A203" s="39" t="s">
        <v>23</v>
      </c>
      <c r="B203" s="45">
        <v>16</v>
      </c>
      <c r="C203" s="46">
        <v>70.5</v>
      </c>
      <c r="D203" s="47">
        <f>C203/B217</f>
        <v>0.20982142857142858</v>
      </c>
      <c r="E203" s="46">
        <v>65</v>
      </c>
      <c r="F203" s="47">
        <f>E203/B217</f>
        <v>0.19345238095238096</v>
      </c>
      <c r="G203" s="46">
        <v>0</v>
      </c>
      <c r="H203" s="47">
        <f>G203/B217</f>
        <v>0</v>
      </c>
      <c r="I203" s="48">
        <f t="shared" ref="I203:I206" si="12">C203-E203-G203</f>
        <v>5.5</v>
      </c>
      <c r="J203" s="47">
        <f>I203/B217</f>
        <v>1.636904761904762E-2</v>
      </c>
      <c r="K203" s="49">
        <f t="shared" ref="K203:K206" si="13">1-D203</f>
        <v>0.7901785714285714</v>
      </c>
      <c r="M203" s="53" t="s">
        <v>27</v>
      </c>
    </row>
    <row r="204" spans="1:13" ht="33.75" x14ac:dyDescent="0.2">
      <c r="A204" s="36" t="s">
        <v>22</v>
      </c>
      <c r="B204" s="45">
        <v>12</v>
      </c>
      <c r="C204" s="46">
        <v>32</v>
      </c>
      <c r="D204" s="47">
        <f>C204/B218</f>
        <v>0.12903225806451613</v>
      </c>
      <c r="E204" s="46">
        <v>19</v>
      </c>
      <c r="F204" s="47">
        <f>E204/B218</f>
        <v>7.6612903225806453E-2</v>
      </c>
      <c r="G204" s="46">
        <v>0</v>
      </c>
      <c r="H204" s="47">
        <f>G204/B218</f>
        <v>0</v>
      </c>
      <c r="I204" s="48">
        <f t="shared" si="12"/>
        <v>13</v>
      </c>
      <c r="J204" s="47">
        <f>I204/B218</f>
        <v>5.2419354838709679E-2</v>
      </c>
      <c r="K204" s="49">
        <f t="shared" si="13"/>
        <v>0.87096774193548387</v>
      </c>
      <c r="M204" s="53" t="s">
        <v>21</v>
      </c>
    </row>
    <row r="205" spans="1:13" x14ac:dyDescent="0.2">
      <c r="A205" s="36" t="s">
        <v>25</v>
      </c>
      <c r="B205" s="45">
        <v>26</v>
      </c>
      <c r="C205" s="46">
        <v>131</v>
      </c>
      <c r="D205" s="47">
        <f>C205/B219</f>
        <v>0.23992673992673993</v>
      </c>
      <c r="E205" s="46">
        <v>89</v>
      </c>
      <c r="F205" s="47">
        <f>E205/B219</f>
        <v>0.16300366300366301</v>
      </c>
      <c r="G205" s="46">
        <v>4</v>
      </c>
      <c r="H205" s="47">
        <f>G205/B219</f>
        <v>7.326007326007326E-3</v>
      </c>
      <c r="I205" s="48">
        <f t="shared" si="12"/>
        <v>38</v>
      </c>
      <c r="J205" s="47">
        <f>I205/B219</f>
        <v>6.95970695970696E-2</v>
      </c>
      <c r="K205" s="49">
        <f t="shared" si="13"/>
        <v>0.76007326007326004</v>
      </c>
      <c r="M205" s="53" t="s">
        <v>35</v>
      </c>
    </row>
    <row r="206" spans="1:13" ht="22.5" x14ac:dyDescent="0.2">
      <c r="A206" s="37" t="s">
        <v>26</v>
      </c>
      <c r="B206" s="45">
        <v>12</v>
      </c>
      <c r="C206" s="46">
        <v>46.5</v>
      </c>
      <c r="D206" s="47">
        <f>C206/B220</f>
        <v>0.1875</v>
      </c>
      <c r="E206" s="46">
        <v>40.5</v>
      </c>
      <c r="F206" s="47">
        <f>E206/B220</f>
        <v>0.16330645161290322</v>
      </c>
      <c r="G206" s="46">
        <v>0</v>
      </c>
      <c r="H206" s="47">
        <f>G206/B220</f>
        <v>0</v>
      </c>
      <c r="I206" s="46">
        <f t="shared" si="12"/>
        <v>6</v>
      </c>
      <c r="J206" s="47">
        <f>I206/B220</f>
        <v>2.4193548387096774E-2</v>
      </c>
      <c r="K206" s="49">
        <f t="shared" si="13"/>
        <v>0.8125</v>
      </c>
      <c r="M206" s="53" t="s">
        <v>35</v>
      </c>
    </row>
    <row r="207" spans="1:13" ht="13.5" thickBot="1" x14ac:dyDescent="0.25">
      <c r="A207" s="32"/>
      <c r="B207" s="3"/>
      <c r="C207" s="3"/>
      <c r="D207" s="3"/>
      <c r="E207" s="3"/>
      <c r="F207" s="3"/>
      <c r="G207" s="3"/>
      <c r="H207" s="3"/>
      <c r="I207" s="3"/>
      <c r="J207" s="24"/>
      <c r="K207" s="25"/>
      <c r="M207" s="53"/>
    </row>
    <row r="208" spans="1:13" ht="13.5" thickTop="1" x14ac:dyDescent="0.2">
      <c r="A208" s="33" t="s">
        <v>8</v>
      </c>
      <c r="B208" s="17">
        <f>SUM(B202:B206)</f>
        <v>95</v>
      </c>
      <c r="C208" s="22">
        <f>SUM(C202:C206)</f>
        <v>408</v>
      </c>
      <c r="D208" s="18">
        <f>C208/(B216+B217+B218+B219+B220)</f>
        <v>0.20616472966144517</v>
      </c>
      <c r="E208" s="20">
        <f>SUM(E202:E206)</f>
        <v>312.5</v>
      </c>
      <c r="F208" s="18">
        <f>E208/(B216+B217+B218+B219+B220)</f>
        <v>0.15790803436078826</v>
      </c>
      <c r="G208" s="20">
        <f>SUM(G202:G206)</f>
        <v>9</v>
      </c>
      <c r="H208" s="18">
        <f>G208/(B216+B217+B218+B219+B220)</f>
        <v>4.5477513895907026E-3</v>
      </c>
      <c r="I208" s="20">
        <f>SUM(I202:I206)</f>
        <v>86.5</v>
      </c>
      <c r="J208" s="18">
        <f>I208/(B216+B217+B218+B219+B220)</f>
        <v>4.3708943911066195E-2</v>
      </c>
      <c r="K208" s="18">
        <f>1-D208</f>
        <v>0.79383527033855483</v>
      </c>
      <c r="M208" s="54">
        <f>SUM(F208+H208+J208+K208)</f>
        <v>1</v>
      </c>
    </row>
    <row r="209" spans="1:13" x14ac:dyDescent="0.2">
      <c r="M209" s="53"/>
    </row>
    <row r="210" spans="1:13" x14ac:dyDescent="0.2">
      <c r="M210" s="53"/>
    </row>
    <row r="211" spans="1:13" x14ac:dyDescent="0.2">
      <c r="A211" s="52"/>
      <c r="B211" s="53"/>
      <c r="C211" s="53" t="s">
        <v>20</v>
      </c>
      <c r="D211" s="54">
        <f>AVERAGE(D202:D206)</f>
        <v>0.19585175918940881</v>
      </c>
      <c r="E211" s="53"/>
      <c r="F211" s="54">
        <f>AVERAGE(F202:F206)</f>
        <v>0.15222017127309381</v>
      </c>
      <c r="G211" s="53"/>
      <c r="H211" s="54">
        <f>AVERAGE(H202:H206)</f>
        <v>3.1290949760167733E-3</v>
      </c>
      <c r="I211" s="53"/>
      <c r="J211" s="54">
        <f>AVERAGE(J202:J206)</f>
        <v>4.0502492940298215E-2</v>
      </c>
      <c r="K211" s="54">
        <f>AVERAGE(K202:K206)</f>
        <v>0.80414824081059122</v>
      </c>
    </row>
    <row r="212" spans="1:13" x14ac:dyDescent="0.2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</row>
    <row r="213" spans="1:13" x14ac:dyDescent="0.2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</row>
    <row r="214" spans="1:13" x14ac:dyDescent="0.2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</row>
    <row r="215" spans="1:13" x14ac:dyDescent="0.2">
      <c r="A215" s="52"/>
      <c r="B215" s="55" t="s">
        <v>34</v>
      </c>
      <c r="C215" s="53"/>
      <c r="D215" s="53"/>
      <c r="E215" s="53"/>
      <c r="F215" s="53"/>
      <c r="G215" s="53"/>
      <c r="H215" s="53"/>
      <c r="I215" s="53"/>
      <c r="J215" s="53"/>
      <c r="K215" s="53"/>
    </row>
    <row r="216" spans="1:13" x14ac:dyDescent="0.2">
      <c r="A216" s="56" t="s">
        <v>29</v>
      </c>
      <c r="B216" s="53">
        <v>601</v>
      </c>
      <c r="C216" s="53"/>
      <c r="D216" s="53"/>
      <c r="E216" s="53"/>
      <c r="F216" s="53"/>
      <c r="G216" s="53"/>
      <c r="H216" s="53"/>
      <c r="I216" s="53"/>
      <c r="J216" s="53"/>
      <c r="K216" s="53"/>
    </row>
    <row r="217" spans="1:13" x14ac:dyDescent="0.2">
      <c r="A217" s="56" t="s">
        <v>30</v>
      </c>
      <c r="B217" s="53">
        <v>336</v>
      </c>
      <c r="C217" s="53"/>
      <c r="D217" s="54"/>
      <c r="E217" s="53"/>
      <c r="F217" s="53"/>
      <c r="G217" s="53"/>
      <c r="H217" s="53"/>
      <c r="I217" s="53"/>
      <c r="J217" s="53"/>
      <c r="K217" s="53"/>
    </row>
    <row r="218" spans="1:13" x14ac:dyDescent="0.2">
      <c r="A218" s="56" t="s">
        <v>31</v>
      </c>
      <c r="B218" s="53">
        <v>248</v>
      </c>
      <c r="C218" s="57"/>
      <c r="D218" s="54"/>
      <c r="E218" s="53"/>
      <c r="F218" s="53"/>
      <c r="G218" s="53"/>
      <c r="H218" s="53"/>
      <c r="I218" s="53"/>
      <c r="J218" s="53"/>
      <c r="K218" s="53"/>
    </row>
    <row r="219" spans="1:13" x14ac:dyDescent="0.2">
      <c r="A219" s="56" t="s">
        <v>32</v>
      </c>
      <c r="B219" s="53">
        <v>546</v>
      </c>
      <c r="C219" s="58"/>
      <c r="D219" s="54"/>
      <c r="E219" s="53"/>
      <c r="F219" s="53"/>
      <c r="G219" s="53"/>
      <c r="H219" s="53"/>
      <c r="I219" s="53"/>
      <c r="J219" s="53"/>
      <c r="K219" s="53"/>
    </row>
    <row r="220" spans="1:13" x14ac:dyDescent="0.2">
      <c r="A220" s="56" t="s">
        <v>33</v>
      </c>
      <c r="B220" s="53">
        <v>248</v>
      </c>
      <c r="C220" s="53"/>
      <c r="D220" s="54"/>
      <c r="E220" s="53"/>
      <c r="F220" s="53"/>
      <c r="G220" s="53"/>
      <c r="H220" s="53"/>
      <c r="I220" s="53"/>
      <c r="J220" s="53"/>
      <c r="K220" s="53"/>
    </row>
    <row r="221" spans="1:13" x14ac:dyDescent="0.2">
      <c r="D221" s="38"/>
    </row>
    <row r="224" spans="1:13" ht="13.5" thickBot="1" x14ac:dyDescent="0.25"/>
    <row r="225" spans="1:13" ht="13.5" thickBot="1" x14ac:dyDescent="0.25">
      <c r="A225" s="40"/>
      <c r="B225" s="41"/>
      <c r="C225" s="41"/>
      <c r="D225" s="41" t="s">
        <v>43</v>
      </c>
      <c r="E225" s="41"/>
      <c r="F225" s="41"/>
      <c r="G225" s="41"/>
      <c r="H225" s="41"/>
      <c r="I225" s="41"/>
      <c r="J225" s="41"/>
      <c r="K225" s="42"/>
      <c r="L225" s="35"/>
    </row>
    <row r="226" spans="1:13" x14ac:dyDescent="0.2">
      <c r="A226" s="27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3" x14ac:dyDescent="0.2">
      <c r="A227" s="28"/>
      <c r="B227" s="4"/>
      <c r="C227" s="5" t="s">
        <v>1</v>
      </c>
      <c r="D227" s="6" t="s">
        <v>9</v>
      </c>
      <c r="E227" s="5" t="s">
        <v>15</v>
      </c>
      <c r="F227" s="5" t="s">
        <v>9</v>
      </c>
      <c r="G227" s="5" t="s">
        <v>15</v>
      </c>
      <c r="H227" s="5" t="s">
        <v>9</v>
      </c>
      <c r="I227" s="5" t="s">
        <v>15</v>
      </c>
      <c r="J227" s="5" t="s">
        <v>9</v>
      </c>
      <c r="K227" s="6" t="s">
        <v>9</v>
      </c>
    </row>
    <row r="228" spans="1:13" x14ac:dyDescent="0.2">
      <c r="A228" s="29"/>
      <c r="B228" s="6" t="s">
        <v>2</v>
      </c>
      <c r="C228" s="43"/>
      <c r="D228" s="6" t="s">
        <v>0</v>
      </c>
      <c r="E228" s="6" t="s">
        <v>16</v>
      </c>
      <c r="F228" s="6" t="s">
        <v>12</v>
      </c>
      <c r="G228" s="6" t="s">
        <v>17</v>
      </c>
      <c r="H228" s="6" t="s">
        <v>12</v>
      </c>
      <c r="I228" s="6" t="s">
        <v>17</v>
      </c>
      <c r="J228" s="6" t="s">
        <v>10</v>
      </c>
      <c r="K228" s="6" t="s">
        <v>7</v>
      </c>
    </row>
    <row r="229" spans="1:13" x14ac:dyDescent="0.2">
      <c r="A229" s="30" t="s">
        <v>18</v>
      </c>
      <c r="B229" s="6" t="s">
        <v>4</v>
      </c>
      <c r="C229" s="43" t="s">
        <v>3</v>
      </c>
      <c r="D229" s="43" t="s">
        <v>3</v>
      </c>
      <c r="E229" s="6" t="s">
        <v>11</v>
      </c>
      <c r="F229" s="6" t="s">
        <v>11</v>
      </c>
      <c r="G229" s="6" t="s">
        <v>0</v>
      </c>
      <c r="H229" s="6" t="s">
        <v>13</v>
      </c>
      <c r="I229" s="6" t="s">
        <v>10</v>
      </c>
      <c r="J229" s="6" t="s">
        <v>14</v>
      </c>
      <c r="K229" s="43"/>
    </row>
    <row r="230" spans="1:13" x14ac:dyDescent="0.2">
      <c r="A230" s="29"/>
      <c r="B230" s="9"/>
      <c r="C230" s="43" t="s">
        <v>5</v>
      </c>
      <c r="D230" s="43" t="s">
        <v>5</v>
      </c>
      <c r="E230" s="10"/>
      <c r="F230" s="10"/>
      <c r="G230" s="6" t="s">
        <v>19</v>
      </c>
      <c r="H230" s="8"/>
      <c r="I230" s="6" t="s">
        <v>14</v>
      </c>
      <c r="J230" s="43"/>
      <c r="K230" s="43"/>
    </row>
    <row r="231" spans="1:13" x14ac:dyDescent="0.2">
      <c r="A231" s="29"/>
      <c r="B231" s="9"/>
      <c r="C231" s="43" t="s">
        <v>6</v>
      </c>
      <c r="D231" s="43" t="s">
        <v>6</v>
      </c>
      <c r="E231" s="9"/>
      <c r="F231" s="9"/>
      <c r="G231" s="6"/>
      <c r="H231" s="9"/>
      <c r="I231" s="10"/>
      <c r="J231" s="10"/>
      <c r="K231" s="43"/>
    </row>
    <row r="232" spans="1:13" x14ac:dyDescent="0.2">
      <c r="A232" s="27"/>
      <c r="B232" s="2"/>
      <c r="C232" s="44"/>
      <c r="D232" s="13"/>
      <c r="E232" s="2"/>
      <c r="F232" s="2"/>
      <c r="G232" s="13"/>
      <c r="H232" s="13"/>
      <c r="I232" s="44"/>
      <c r="J232" s="44"/>
      <c r="K232" s="13"/>
    </row>
    <row r="233" spans="1:13" x14ac:dyDescent="0.2">
      <c r="A233" s="31"/>
      <c r="B233" s="1"/>
      <c r="C233" s="1"/>
      <c r="D233" s="1"/>
      <c r="E233" s="1"/>
      <c r="F233" s="1"/>
      <c r="G233" s="1"/>
      <c r="H233" s="14"/>
      <c r="I233" s="14"/>
      <c r="J233" s="14"/>
      <c r="K233" s="1"/>
    </row>
    <row r="234" spans="1:13" ht="22.5" x14ac:dyDescent="0.2">
      <c r="A234" s="23" t="s">
        <v>24</v>
      </c>
      <c r="B234" s="45">
        <v>29</v>
      </c>
      <c r="C234" s="46">
        <v>210</v>
      </c>
      <c r="D234" s="47">
        <f>C234/B248</f>
        <v>0.33386327503974561</v>
      </c>
      <c r="E234" s="46">
        <v>198</v>
      </c>
      <c r="F234" s="47">
        <f>E234/B248</f>
        <v>0.31478537360890302</v>
      </c>
      <c r="G234" s="46">
        <v>2</v>
      </c>
      <c r="H234" s="47">
        <f>G234/B248</f>
        <v>3.1796502384737681E-3</v>
      </c>
      <c r="I234" s="48">
        <f>C234-E234-G234</f>
        <v>10</v>
      </c>
      <c r="J234" s="47">
        <f>I234/B248</f>
        <v>1.5898251192368838E-2</v>
      </c>
      <c r="K234" s="49">
        <f>1-D234</f>
        <v>0.66613672496025433</v>
      </c>
      <c r="M234" s="53" t="s">
        <v>28</v>
      </c>
    </row>
    <row r="235" spans="1:13" ht="22.5" x14ac:dyDescent="0.2">
      <c r="A235" s="39" t="s">
        <v>23</v>
      </c>
      <c r="B235" s="45">
        <v>16</v>
      </c>
      <c r="C235" s="46">
        <v>130</v>
      </c>
      <c r="D235" s="47">
        <f>C235/B249</f>
        <v>0.36931818181818182</v>
      </c>
      <c r="E235" s="46">
        <v>126</v>
      </c>
      <c r="F235" s="47">
        <f>E235/B249</f>
        <v>0.35795454545454547</v>
      </c>
      <c r="G235" s="46">
        <v>0</v>
      </c>
      <c r="H235" s="47">
        <f>G235/B249</f>
        <v>0</v>
      </c>
      <c r="I235" s="48">
        <f t="shared" ref="I235:I238" si="14">C235-E235-G235</f>
        <v>4</v>
      </c>
      <c r="J235" s="47">
        <f>I235/B249</f>
        <v>1.1363636363636364E-2</v>
      </c>
      <c r="K235" s="49">
        <f t="shared" ref="K235:K238" si="15">1-D235</f>
        <v>0.63068181818181812</v>
      </c>
      <c r="M235" s="53" t="s">
        <v>27</v>
      </c>
    </row>
    <row r="236" spans="1:13" ht="33.75" x14ac:dyDescent="0.2">
      <c r="A236" s="36" t="s">
        <v>22</v>
      </c>
      <c r="B236" s="45">
        <v>12</v>
      </c>
      <c r="C236" s="46">
        <v>118</v>
      </c>
      <c r="D236" s="47">
        <f>C236/B250</f>
        <v>0.45384615384615384</v>
      </c>
      <c r="E236" s="46">
        <v>104</v>
      </c>
      <c r="F236" s="47">
        <f>E236/B250</f>
        <v>0.4</v>
      </c>
      <c r="G236" s="46">
        <v>0</v>
      </c>
      <c r="H236" s="47">
        <f>G236/B250</f>
        <v>0</v>
      </c>
      <c r="I236" s="48">
        <f t="shared" si="14"/>
        <v>14</v>
      </c>
      <c r="J236" s="47">
        <f>I236/B250</f>
        <v>5.3846153846153849E-2</v>
      </c>
      <c r="K236" s="49">
        <f t="shared" si="15"/>
        <v>0.54615384615384621</v>
      </c>
      <c r="M236" s="53" t="s">
        <v>21</v>
      </c>
    </row>
    <row r="237" spans="1:13" x14ac:dyDescent="0.2">
      <c r="A237" s="36" t="s">
        <v>25</v>
      </c>
      <c r="B237" s="45">
        <v>26</v>
      </c>
      <c r="C237" s="46">
        <v>158</v>
      </c>
      <c r="D237" s="47">
        <f>C237/B251</f>
        <v>0.2762237762237762</v>
      </c>
      <c r="E237" s="46">
        <v>149</v>
      </c>
      <c r="F237" s="47">
        <f>E237/B251</f>
        <v>0.26048951048951047</v>
      </c>
      <c r="G237" s="46">
        <v>0</v>
      </c>
      <c r="H237" s="47">
        <f>G237/B251</f>
        <v>0</v>
      </c>
      <c r="I237" s="48">
        <f t="shared" si="14"/>
        <v>9</v>
      </c>
      <c r="J237" s="47">
        <f>I237/B251</f>
        <v>1.5734265734265736E-2</v>
      </c>
      <c r="K237" s="49">
        <f t="shared" si="15"/>
        <v>0.72377622377622375</v>
      </c>
      <c r="M237" s="53" t="s">
        <v>35</v>
      </c>
    </row>
    <row r="238" spans="1:13" ht="22.5" x14ac:dyDescent="0.2">
      <c r="A238" s="37" t="s">
        <v>26</v>
      </c>
      <c r="B238" s="45">
        <v>12</v>
      </c>
      <c r="C238" s="46">
        <v>82</v>
      </c>
      <c r="D238" s="47">
        <f>C238/B252</f>
        <v>0.31660231660231658</v>
      </c>
      <c r="E238" s="46">
        <v>77</v>
      </c>
      <c r="F238" s="47">
        <f>E238/B252</f>
        <v>0.29729729729729731</v>
      </c>
      <c r="G238" s="46">
        <v>0</v>
      </c>
      <c r="H238" s="47">
        <f>G238/B252</f>
        <v>0</v>
      </c>
      <c r="I238" s="46">
        <f t="shared" si="14"/>
        <v>5</v>
      </c>
      <c r="J238" s="47">
        <f>I238/B252</f>
        <v>1.9305019305019305E-2</v>
      </c>
      <c r="K238" s="49">
        <f t="shared" si="15"/>
        <v>0.68339768339768336</v>
      </c>
      <c r="M238" s="53" t="s">
        <v>35</v>
      </c>
    </row>
    <row r="239" spans="1:13" ht="13.5" thickBot="1" x14ac:dyDescent="0.25">
      <c r="A239" s="32"/>
      <c r="B239" s="3"/>
      <c r="C239" s="3"/>
      <c r="D239" s="3"/>
      <c r="E239" s="3"/>
      <c r="F239" s="3"/>
      <c r="G239" s="3"/>
      <c r="H239" s="3"/>
      <c r="I239" s="3"/>
      <c r="J239" s="24"/>
      <c r="K239" s="25"/>
      <c r="M239" s="53"/>
    </row>
    <row r="240" spans="1:13" ht="13.5" thickTop="1" x14ac:dyDescent="0.2">
      <c r="A240" s="33" t="s">
        <v>8</v>
      </c>
      <c r="B240" s="17">
        <f>SUM(B234:B238)</f>
        <v>95</v>
      </c>
      <c r="C240" s="22">
        <f>SUM(C234:C238)</f>
        <v>698</v>
      </c>
      <c r="D240" s="18">
        <f>C240/(B248+B249+B250+B251+B252)</f>
        <v>0.33687258687258687</v>
      </c>
      <c r="E240" s="20">
        <f>SUM(E234:E238)</f>
        <v>654</v>
      </c>
      <c r="F240" s="18">
        <f>E240/(B248+B249+B250+B251+B252)</f>
        <v>0.31563706563706562</v>
      </c>
      <c r="G240" s="20">
        <f>SUM(G234:G238)</f>
        <v>2</v>
      </c>
      <c r="H240" s="18">
        <f>G240/(B248+B249+B250+B251+B252)</f>
        <v>9.6525096525096527E-4</v>
      </c>
      <c r="I240" s="20">
        <f>SUM(I234:I238)</f>
        <v>42</v>
      </c>
      <c r="J240" s="18">
        <f>I240/(B248+B249+B250+B251+B252)</f>
        <v>2.0270270270270271E-2</v>
      </c>
      <c r="K240" s="18">
        <f>1-D240</f>
        <v>0.66312741312741319</v>
      </c>
      <c r="M240" s="54">
        <f>SUM(F240+H240+J240+K240)</f>
        <v>1</v>
      </c>
    </row>
    <row r="243" spans="1:12" x14ac:dyDescent="0.2">
      <c r="A243" s="52"/>
      <c r="B243" s="53"/>
      <c r="C243" s="53" t="s">
        <v>20</v>
      </c>
      <c r="D243" s="54">
        <f>AVERAGE(D234:D238)</f>
        <v>0.34997074070603484</v>
      </c>
      <c r="E243" s="53"/>
      <c r="F243" s="54">
        <f>AVERAGE(F234:F238)</f>
        <v>0.3261053453700512</v>
      </c>
      <c r="G243" s="53"/>
      <c r="H243" s="54">
        <f>AVERAGE(H234:H238)</f>
        <v>6.3593004769475357E-4</v>
      </c>
      <c r="I243" s="53"/>
      <c r="J243" s="54">
        <f>AVERAGE(J234:J238)</f>
        <v>2.3229465288288818E-2</v>
      </c>
      <c r="K243" s="54">
        <f>AVERAGE(K234:K238)</f>
        <v>0.65002925929396516</v>
      </c>
    </row>
    <row r="244" spans="1:12" x14ac:dyDescent="0.2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</row>
    <row r="245" spans="1:12" x14ac:dyDescent="0.2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</row>
    <row r="246" spans="1:12" x14ac:dyDescent="0.2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</row>
    <row r="247" spans="1:12" x14ac:dyDescent="0.2">
      <c r="A247" s="52"/>
      <c r="B247" s="55" t="s">
        <v>34</v>
      </c>
      <c r="C247" s="53"/>
      <c r="D247" s="53"/>
      <c r="E247" s="53"/>
      <c r="F247" s="53"/>
      <c r="G247" s="53"/>
      <c r="H247" s="53"/>
      <c r="I247" s="53"/>
      <c r="J247" s="53"/>
      <c r="K247" s="53"/>
    </row>
    <row r="248" spans="1:12" x14ac:dyDescent="0.2">
      <c r="A248" s="56" t="s">
        <v>29</v>
      </c>
      <c r="B248" s="53">
        <v>629</v>
      </c>
      <c r="C248" s="53"/>
      <c r="D248" s="53"/>
      <c r="E248" s="53"/>
      <c r="F248" s="53"/>
      <c r="G248" s="53"/>
      <c r="H248" s="53"/>
      <c r="I248" s="53"/>
      <c r="J248" s="53"/>
      <c r="K248" s="53"/>
    </row>
    <row r="249" spans="1:12" x14ac:dyDescent="0.2">
      <c r="A249" s="56" t="s">
        <v>30</v>
      </c>
      <c r="B249" s="53">
        <v>352</v>
      </c>
      <c r="C249" s="53"/>
      <c r="D249" s="54"/>
      <c r="E249" s="53"/>
      <c r="F249" s="53"/>
      <c r="G249" s="53"/>
      <c r="H249" s="53"/>
      <c r="I249" s="53"/>
      <c r="J249" s="53"/>
      <c r="K249" s="53"/>
    </row>
    <row r="250" spans="1:12" x14ac:dyDescent="0.2">
      <c r="A250" s="56" t="s">
        <v>31</v>
      </c>
      <c r="B250" s="53">
        <v>260</v>
      </c>
      <c r="C250" s="57"/>
      <c r="D250" s="54"/>
      <c r="E250" s="53"/>
      <c r="F250" s="53"/>
      <c r="G250" s="53"/>
      <c r="H250" s="53"/>
      <c r="I250" s="53"/>
      <c r="J250" s="53"/>
      <c r="K250" s="53"/>
    </row>
    <row r="251" spans="1:12" x14ac:dyDescent="0.2">
      <c r="A251" s="56" t="s">
        <v>32</v>
      </c>
      <c r="B251" s="53">
        <v>572</v>
      </c>
      <c r="C251" s="58"/>
      <c r="D251" s="54"/>
      <c r="E251" s="53"/>
      <c r="F251" s="53"/>
      <c r="G251" s="53"/>
      <c r="H251" s="53"/>
      <c r="I251" s="53"/>
      <c r="J251" s="53"/>
      <c r="K251" s="53"/>
    </row>
    <row r="252" spans="1:12" x14ac:dyDescent="0.2">
      <c r="A252" s="56" t="s">
        <v>33</v>
      </c>
      <c r="B252" s="53">
        <v>259</v>
      </c>
      <c r="C252" s="53"/>
      <c r="D252" s="54"/>
      <c r="E252" s="53"/>
      <c r="F252" s="53"/>
      <c r="G252" s="53"/>
      <c r="H252" s="53"/>
      <c r="I252" s="53"/>
      <c r="J252" s="53"/>
      <c r="K252" s="53"/>
    </row>
    <row r="253" spans="1:12" x14ac:dyDescent="0.2">
      <c r="D253" s="38"/>
    </row>
    <row r="255" spans="1:12" ht="13.5" thickBot="1" x14ac:dyDescent="0.25"/>
    <row r="256" spans="1:12" ht="13.5" thickBot="1" x14ac:dyDescent="0.25">
      <c r="A256" s="40"/>
      <c r="B256" s="41"/>
      <c r="C256" s="41"/>
      <c r="D256" s="41" t="s">
        <v>44</v>
      </c>
      <c r="E256" s="41"/>
      <c r="F256" s="41"/>
      <c r="G256" s="41"/>
      <c r="H256" s="41"/>
      <c r="I256" s="41"/>
      <c r="J256" s="41"/>
      <c r="K256" s="42"/>
      <c r="L256" s="35"/>
    </row>
    <row r="257" spans="1:13" x14ac:dyDescent="0.2">
      <c r="A257" s="27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3" x14ac:dyDescent="0.2">
      <c r="A258" s="28"/>
      <c r="B258" s="4"/>
      <c r="C258" s="5" t="s">
        <v>1</v>
      </c>
      <c r="D258" s="6" t="s">
        <v>9</v>
      </c>
      <c r="E258" s="5" t="s">
        <v>15</v>
      </c>
      <c r="F258" s="5" t="s">
        <v>9</v>
      </c>
      <c r="G258" s="5" t="s">
        <v>15</v>
      </c>
      <c r="H258" s="5" t="s">
        <v>9</v>
      </c>
      <c r="I258" s="5" t="s">
        <v>15</v>
      </c>
      <c r="J258" s="5" t="s">
        <v>9</v>
      </c>
      <c r="K258" s="6" t="s">
        <v>9</v>
      </c>
    </row>
    <row r="259" spans="1:13" x14ac:dyDescent="0.2">
      <c r="A259" s="29"/>
      <c r="B259" s="6" t="s">
        <v>2</v>
      </c>
      <c r="C259" s="43"/>
      <c r="D259" s="6" t="s">
        <v>0</v>
      </c>
      <c r="E259" s="6" t="s">
        <v>16</v>
      </c>
      <c r="F259" s="6" t="s">
        <v>12</v>
      </c>
      <c r="G259" s="6" t="s">
        <v>17</v>
      </c>
      <c r="H259" s="6" t="s">
        <v>12</v>
      </c>
      <c r="I259" s="6" t="s">
        <v>17</v>
      </c>
      <c r="J259" s="6" t="s">
        <v>10</v>
      </c>
      <c r="K259" s="6" t="s">
        <v>7</v>
      </c>
    </row>
    <row r="260" spans="1:13" x14ac:dyDescent="0.2">
      <c r="A260" s="30" t="s">
        <v>18</v>
      </c>
      <c r="B260" s="6" t="s">
        <v>4</v>
      </c>
      <c r="C260" s="43" t="s">
        <v>3</v>
      </c>
      <c r="D260" s="43" t="s">
        <v>3</v>
      </c>
      <c r="E260" s="6" t="s">
        <v>11</v>
      </c>
      <c r="F260" s="6" t="s">
        <v>11</v>
      </c>
      <c r="G260" s="6" t="s">
        <v>0</v>
      </c>
      <c r="H260" s="6" t="s">
        <v>13</v>
      </c>
      <c r="I260" s="6" t="s">
        <v>10</v>
      </c>
      <c r="J260" s="6" t="s">
        <v>14</v>
      </c>
      <c r="K260" s="43"/>
    </row>
    <row r="261" spans="1:13" x14ac:dyDescent="0.2">
      <c r="A261" s="29"/>
      <c r="B261" s="9"/>
      <c r="C261" s="43" t="s">
        <v>5</v>
      </c>
      <c r="D261" s="43" t="s">
        <v>5</v>
      </c>
      <c r="E261" s="10"/>
      <c r="F261" s="10"/>
      <c r="G261" s="6" t="s">
        <v>19</v>
      </c>
      <c r="H261" s="8"/>
      <c r="I261" s="6" t="s">
        <v>14</v>
      </c>
      <c r="J261" s="43"/>
      <c r="K261" s="43"/>
    </row>
    <row r="262" spans="1:13" x14ac:dyDescent="0.2">
      <c r="A262" s="29"/>
      <c r="B262" s="9"/>
      <c r="C262" s="43" t="s">
        <v>6</v>
      </c>
      <c r="D262" s="43" t="s">
        <v>6</v>
      </c>
      <c r="E262" s="9"/>
      <c r="F262" s="9"/>
      <c r="G262" s="6"/>
      <c r="H262" s="9"/>
      <c r="I262" s="10"/>
      <c r="J262" s="10"/>
      <c r="K262" s="43"/>
    </row>
    <row r="263" spans="1:13" x14ac:dyDescent="0.2">
      <c r="A263" s="27"/>
      <c r="B263" s="2"/>
      <c r="C263" s="44"/>
      <c r="D263" s="13"/>
      <c r="E263" s="2"/>
      <c r="F263" s="2"/>
      <c r="G263" s="13"/>
      <c r="H263" s="13"/>
      <c r="I263" s="44"/>
      <c r="J263" s="44"/>
      <c r="K263" s="13"/>
    </row>
    <row r="264" spans="1:13" x14ac:dyDescent="0.2">
      <c r="A264" s="31"/>
      <c r="B264" s="1"/>
      <c r="C264" s="1"/>
      <c r="D264" s="1"/>
      <c r="E264" s="1"/>
      <c r="F264" s="1"/>
      <c r="G264" s="1"/>
      <c r="H264" s="14"/>
      <c r="I264" s="14"/>
      <c r="J264" s="14"/>
      <c r="K264" s="1"/>
    </row>
    <row r="265" spans="1:13" ht="22.5" x14ac:dyDescent="0.2">
      <c r="A265" s="23" t="s">
        <v>24</v>
      </c>
      <c r="B265" s="45">
        <v>29</v>
      </c>
      <c r="C265" s="46">
        <v>99</v>
      </c>
      <c r="D265" s="47">
        <f>C265/B279</f>
        <v>0.16472545757071547</v>
      </c>
      <c r="E265" s="46">
        <v>88</v>
      </c>
      <c r="F265" s="47">
        <f>E265/B279</f>
        <v>0.1464226289517471</v>
      </c>
      <c r="G265" s="46">
        <v>0</v>
      </c>
      <c r="H265" s="47">
        <f>G265/B279</f>
        <v>0</v>
      </c>
      <c r="I265" s="48">
        <f>C265-E265-G265</f>
        <v>11</v>
      </c>
      <c r="J265" s="47">
        <f>I265/B279</f>
        <v>1.8302828618968387E-2</v>
      </c>
      <c r="K265" s="49">
        <f>1-D265</f>
        <v>0.83527454242928456</v>
      </c>
      <c r="M265" s="53" t="s">
        <v>28</v>
      </c>
    </row>
    <row r="266" spans="1:13" ht="22.5" x14ac:dyDescent="0.2">
      <c r="A266" s="39" t="s">
        <v>23</v>
      </c>
      <c r="B266" s="45">
        <v>17</v>
      </c>
      <c r="C266" s="46">
        <v>66</v>
      </c>
      <c r="D266" s="47">
        <f>C266/B280</f>
        <v>0.18965517241379309</v>
      </c>
      <c r="E266" s="46">
        <v>62</v>
      </c>
      <c r="F266" s="47">
        <f>E266/B280</f>
        <v>0.17816091954022989</v>
      </c>
      <c r="G266" s="46">
        <v>0</v>
      </c>
      <c r="H266" s="47">
        <f>G266/B280</f>
        <v>0</v>
      </c>
      <c r="I266" s="48">
        <f t="shared" ref="I266:I269" si="16">C266-E266-G266</f>
        <v>4</v>
      </c>
      <c r="J266" s="47">
        <f>I266/B280</f>
        <v>1.1494252873563218E-2</v>
      </c>
      <c r="K266" s="49">
        <f t="shared" ref="K266:K269" si="17">1-D266</f>
        <v>0.81034482758620685</v>
      </c>
      <c r="M266" s="53" t="s">
        <v>27</v>
      </c>
    </row>
    <row r="267" spans="1:13" ht="33.75" x14ac:dyDescent="0.2">
      <c r="A267" s="36" t="s">
        <v>22</v>
      </c>
      <c r="B267" s="45">
        <v>12</v>
      </c>
      <c r="C267" s="46">
        <v>39</v>
      </c>
      <c r="D267" s="47">
        <f>C267/B281</f>
        <v>0.15789473684210525</v>
      </c>
      <c r="E267" s="46">
        <v>19</v>
      </c>
      <c r="F267" s="47">
        <f>E267/B281</f>
        <v>7.6923076923076927E-2</v>
      </c>
      <c r="G267" s="46">
        <v>3</v>
      </c>
      <c r="H267" s="47">
        <f>G267/B281</f>
        <v>1.2145748987854251E-2</v>
      </c>
      <c r="I267" s="48">
        <f t="shared" si="16"/>
        <v>17</v>
      </c>
      <c r="J267" s="47">
        <f>I267/B281</f>
        <v>6.8825910931174086E-2</v>
      </c>
      <c r="K267" s="49">
        <f t="shared" si="17"/>
        <v>0.84210526315789469</v>
      </c>
      <c r="M267" s="53" t="s">
        <v>21</v>
      </c>
    </row>
    <row r="268" spans="1:13" x14ac:dyDescent="0.2">
      <c r="A268" s="36" t="s">
        <v>25</v>
      </c>
      <c r="B268" s="45">
        <v>26</v>
      </c>
      <c r="C268" s="46">
        <v>123</v>
      </c>
      <c r="D268" s="47">
        <f>C268/B282</f>
        <v>0.2294776119402985</v>
      </c>
      <c r="E268" s="46">
        <v>87</v>
      </c>
      <c r="F268" s="47">
        <f>E268/B282</f>
        <v>0.16231343283582089</v>
      </c>
      <c r="G268" s="46">
        <v>15</v>
      </c>
      <c r="H268" s="47">
        <f>G268/B282</f>
        <v>2.7985074626865673E-2</v>
      </c>
      <c r="I268" s="48">
        <f t="shared" si="16"/>
        <v>21</v>
      </c>
      <c r="J268" s="47">
        <f>I268/B282</f>
        <v>3.9179104477611942E-2</v>
      </c>
      <c r="K268" s="49">
        <f t="shared" si="17"/>
        <v>0.77052238805970152</v>
      </c>
      <c r="M268" s="53" t="s">
        <v>35</v>
      </c>
    </row>
    <row r="269" spans="1:13" ht="22.5" x14ac:dyDescent="0.2">
      <c r="A269" s="37" t="s">
        <v>26</v>
      </c>
      <c r="B269" s="45">
        <v>12</v>
      </c>
      <c r="C269" s="46">
        <v>40.5</v>
      </c>
      <c r="D269" s="47">
        <f>C269/B283</f>
        <v>0.16330645161290322</v>
      </c>
      <c r="E269" s="46">
        <v>34</v>
      </c>
      <c r="F269" s="47">
        <f>E269/B283</f>
        <v>0.13709677419354838</v>
      </c>
      <c r="G269" s="46">
        <v>1</v>
      </c>
      <c r="H269" s="47">
        <f>G269/B283</f>
        <v>4.0322580645161289E-3</v>
      </c>
      <c r="I269" s="46">
        <f t="shared" si="16"/>
        <v>5.5</v>
      </c>
      <c r="J269" s="47">
        <f>I269/B283</f>
        <v>2.2177419354838711E-2</v>
      </c>
      <c r="K269" s="49">
        <f t="shared" si="17"/>
        <v>0.83669354838709675</v>
      </c>
      <c r="M269" s="53" t="s">
        <v>35</v>
      </c>
    </row>
    <row r="270" spans="1:13" ht="13.5" thickBot="1" x14ac:dyDescent="0.25">
      <c r="A270" s="32"/>
      <c r="B270" s="3"/>
      <c r="C270" s="3"/>
      <c r="D270" s="3"/>
      <c r="E270" s="3"/>
      <c r="F270" s="3"/>
      <c r="G270" s="3"/>
      <c r="H270" s="3"/>
      <c r="I270" s="3"/>
      <c r="J270" s="24"/>
      <c r="K270" s="25"/>
      <c r="M270" s="53"/>
    </row>
    <row r="271" spans="1:13" ht="13.5" thickTop="1" x14ac:dyDescent="0.2">
      <c r="A271" s="33" t="s">
        <v>8</v>
      </c>
      <c r="B271" s="17">
        <f>SUM(B265:B269)</f>
        <v>96</v>
      </c>
      <c r="C271" s="22">
        <f>SUM(C265:C269)</f>
        <v>367.5</v>
      </c>
      <c r="D271" s="18">
        <f>C271/(B279+B280+B281+B282+B283)</f>
        <v>0.18560606060606061</v>
      </c>
      <c r="E271" s="20">
        <f>SUM(E265:E269)</f>
        <v>290</v>
      </c>
      <c r="F271" s="18">
        <f>E271/(B279+B280+B281+B282+B283)</f>
        <v>0.14646464646464646</v>
      </c>
      <c r="G271" s="20">
        <f>SUM(G265:G269)</f>
        <v>19</v>
      </c>
      <c r="H271" s="18">
        <f>G271/(B279+B280+B281+B282+B283)</f>
        <v>9.5959595959595953E-3</v>
      </c>
      <c r="I271" s="20">
        <f>SUM(I265:I269)</f>
        <v>58.5</v>
      </c>
      <c r="J271" s="18">
        <f>I271/(B279+B280+B281+B282+B283)</f>
        <v>2.9545454545454545E-2</v>
      </c>
      <c r="K271" s="18">
        <f>1-D271</f>
        <v>0.81439393939393945</v>
      </c>
      <c r="M271" s="54">
        <f>SUM(F271+H271+J271+K271)</f>
        <v>1</v>
      </c>
    </row>
    <row r="272" spans="1:13" x14ac:dyDescent="0.2">
      <c r="M272" s="53"/>
    </row>
    <row r="273" spans="1:13" x14ac:dyDescent="0.2">
      <c r="M273" s="53"/>
    </row>
    <row r="274" spans="1:13" x14ac:dyDescent="0.2">
      <c r="A274" s="52"/>
      <c r="B274" s="53"/>
      <c r="C274" s="53" t="s">
        <v>20</v>
      </c>
      <c r="D274" s="54">
        <f>AVERAGE(D265:D269)</f>
        <v>0.18101188607596311</v>
      </c>
      <c r="E274" s="53"/>
      <c r="F274" s="54">
        <f>AVERAGE(F265:F269)</f>
        <v>0.14018336648888463</v>
      </c>
      <c r="G274" s="53"/>
      <c r="H274" s="54">
        <f>AVERAGE(H265:H269)</f>
        <v>8.8326163358472091E-3</v>
      </c>
      <c r="I274" s="53"/>
      <c r="J274" s="54">
        <f>AVERAGE(J265:J269)</f>
        <v>3.1995903251231264E-2</v>
      </c>
      <c r="K274" s="54">
        <f>AVERAGE(K265:K269)</f>
        <v>0.81898811392403681</v>
      </c>
      <c r="L274" s="53"/>
      <c r="M274" s="53"/>
    </row>
    <row r="275" spans="1:13" x14ac:dyDescent="0.2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</row>
    <row r="276" spans="1:13" x14ac:dyDescent="0.2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</row>
    <row r="277" spans="1:13" x14ac:dyDescent="0.2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</row>
    <row r="278" spans="1:13" x14ac:dyDescent="0.2">
      <c r="A278" s="52"/>
      <c r="B278" s="55" t="s">
        <v>34</v>
      </c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</row>
    <row r="279" spans="1:13" x14ac:dyDescent="0.2">
      <c r="A279" s="56" t="s">
        <v>29</v>
      </c>
      <c r="B279" s="53">
        <v>601</v>
      </c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</row>
    <row r="280" spans="1:13" x14ac:dyDescent="0.2">
      <c r="A280" s="56" t="s">
        <v>30</v>
      </c>
      <c r="B280" s="53">
        <v>348</v>
      </c>
      <c r="C280" s="53"/>
      <c r="D280" s="54"/>
      <c r="E280" s="53"/>
      <c r="F280" s="53"/>
      <c r="G280" s="53"/>
      <c r="H280" s="53"/>
      <c r="I280" s="53"/>
      <c r="J280" s="53"/>
      <c r="K280" s="53"/>
      <c r="L280" s="53"/>
      <c r="M280" s="53"/>
    </row>
    <row r="281" spans="1:13" x14ac:dyDescent="0.2">
      <c r="A281" s="56" t="s">
        <v>31</v>
      </c>
      <c r="B281" s="53">
        <v>247</v>
      </c>
      <c r="C281" s="57"/>
      <c r="D281" s="54"/>
      <c r="E281" s="53"/>
      <c r="F281" s="53"/>
      <c r="G281" s="53"/>
      <c r="H281" s="53"/>
      <c r="I281" s="53"/>
      <c r="J281" s="53"/>
      <c r="K281" s="53"/>
      <c r="L281" s="53"/>
      <c r="M281" s="53"/>
    </row>
    <row r="282" spans="1:13" x14ac:dyDescent="0.2">
      <c r="A282" s="56" t="s">
        <v>32</v>
      </c>
      <c r="B282" s="53">
        <v>536</v>
      </c>
      <c r="C282" s="58"/>
      <c r="D282" s="54"/>
      <c r="E282" s="53"/>
      <c r="F282" s="53"/>
      <c r="G282" s="53"/>
      <c r="H282" s="53"/>
      <c r="I282" s="53"/>
      <c r="J282" s="53"/>
      <c r="K282" s="53"/>
      <c r="L282" s="53"/>
      <c r="M282" s="53"/>
    </row>
    <row r="283" spans="1:13" x14ac:dyDescent="0.2">
      <c r="A283" s="56" t="s">
        <v>33</v>
      </c>
      <c r="B283" s="53">
        <v>248</v>
      </c>
      <c r="C283" s="53"/>
      <c r="D283" s="54"/>
      <c r="E283" s="53"/>
      <c r="F283" s="53"/>
      <c r="G283" s="53"/>
      <c r="H283" s="53"/>
      <c r="I283" s="53"/>
      <c r="J283" s="53"/>
      <c r="K283" s="53"/>
      <c r="L283" s="53"/>
      <c r="M283" s="53"/>
    </row>
    <row r="284" spans="1:13" x14ac:dyDescent="0.2">
      <c r="A284" s="52"/>
      <c r="B284" s="53"/>
      <c r="C284" s="53"/>
      <c r="D284" s="54"/>
      <c r="E284" s="53"/>
      <c r="F284" s="53"/>
      <c r="G284" s="53"/>
      <c r="H284" s="53"/>
      <c r="I284" s="53"/>
      <c r="J284" s="53"/>
      <c r="K284" s="53"/>
      <c r="L284" s="53"/>
      <c r="M284" s="53"/>
    </row>
    <row r="285" spans="1:13" x14ac:dyDescent="0.2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</row>
    <row r="286" spans="1:13" x14ac:dyDescent="0.2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</row>
    <row r="287" spans="1:13" ht="13.5" thickBot="1" x14ac:dyDescent="0.25"/>
    <row r="288" spans="1:13" ht="13.5" thickBot="1" x14ac:dyDescent="0.25">
      <c r="A288" s="40"/>
      <c r="B288" s="41"/>
      <c r="C288" s="41"/>
      <c r="D288" s="41" t="s">
        <v>45</v>
      </c>
      <c r="E288" s="41"/>
      <c r="F288" s="41"/>
      <c r="G288" s="41"/>
      <c r="H288" s="41"/>
      <c r="I288" s="41"/>
      <c r="J288" s="41"/>
      <c r="K288" s="42"/>
      <c r="L288" s="35"/>
    </row>
    <row r="289" spans="1:13" x14ac:dyDescent="0.2">
      <c r="A289" s="27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3" x14ac:dyDescent="0.2">
      <c r="A290" s="28"/>
      <c r="B290" s="4"/>
      <c r="C290" s="5" t="s">
        <v>1</v>
      </c>
      <c r="D290" s="6" t="s">
        <v>9</v>
      </c>
      <c r="E290" s="5" t="s">
        <v>15</v>
      </c>
      <c r="F290" s="5" t="s">
        <v>9</v>
      </c>
      <c r="G290" s="5" t="s">
        <v>15</v>
      </c>
      <c r="H290" s="5" t="s">
        <v>9</v>
      </c>
      <c r="I290" s="5" t="s">
        <v>15</v>
      </c>
      <c r="J290" s="5" t="s">
        <v>9</v>
      </c>
      <c r="K290" s="6" t="s">
        <v>9</v>
      </c>
    </row>
    <row r="291" spans="1:13" x14ac:dyDescent="0.2">
      <c r="A291" s="29"/>
      <c r="B291" s="6" t="s">
        <v>2</v>
      </c>
      <c r="C291" s="43"/>
      <c r="D291" s="6" t="s">
        <v>0</v>
      </c>
      <c r="E291" s="6" t="s">
        <v>16</v>
      </c>
      <c r="F291" s="6" t="s">
        <v>12</v>
      </c>
      <c r="G291" s="6" t="s">
        <v>17</v>
      </c>
      <c r="H291" s="6" t="s">
        <v>12</v>
      </c>
      <c r="I291" s="6" t="s">
        <v>17</v>
      </c>
      <c r="J291" s="6" t="s">
        <v>10</v>
      </c>
      <c r="K291" s="6" t="s">
        <v>7</v>
      </c>
    </row>
    <row r="292" spans="1:13" x14ac:dyDescent="0.2">
      <c r="A292" s="30" t="s">
        <v>18</v>
      </c>
      <c r="B292" s="6" t="s">
        <v>4</v>
      </c>
      <c r="C292" s="43" t="s">
        <v>3</v>
      </c>
      <c r="D292" s="43" t="s">
        <v>3</v>
      </c>
      <c r="E292" s="6" t="s">
        <v>11</v>
      </c>
      <c r="F292" s="6" t="s">
        <v>11</v>
      </c>
      <c r="G292" s="6" t="s">
        <v>0</v>
      </c>
      <c r="H292" s="6" t="s">
        <v>13</v>
      </c>
      <c r="I292" s="6" t="s">
        <v>10</v>
      </c>
      <c r="J292" s="6" t="s">
        <v>14</v>
      </c>
      <c r="K292" s="43"/>
    </row>
    <row r="293" spans="1:13" x14ac:dyDescent="0.2">
      <c r="A293" s="29"/>
      <c r="B293" s="9"/>
      <c r="C293" s="43" t="s">
        <v>5</v>
      </c>
      <c r="D293" s="43" t="s">
        <v>5</v>
      </c>
      <c r="E293" s="10"/>
      <c r="F293" s="10"/>
      <c r="G293" s="6" t="s">
        <v>19</v>
      </c>
      <c r="H293" s="8"/>
      <c r="I293" s="6" t="s">
        <v>14</v>
      </c>
      <c r="J293" s="43"/>
      <c r="K293" s="43"/>
    </row>
    <row r="294" spans="1:13" x14ac:dyDescent="0.2">
      <c r="A294" s="29"/>
      <c r="B294" s="9"/>
      <c r="C294" s="43" t="s">
        <v>6</v>
      </c>
      <c r="D294" s="43" t="s">
        <v>6</v>
      </c>
      <c r="E294" s="9"/>
      <c r="F294" s="9"/>
      <c r="G294" s="6"/>
      <c r="H294" s="9"/>
      <c r="I294" s="10"/>
      <c r="J294" s="10"/>
      <c r="K294" s="43"/>
    </row>
    <row r="295" spans="1:13" x14ac:dyDescent="0.2">
      <c r="A295" s="27"/>
      <c r="B295" s="2"/>
      <c r="C295" s="44"/>
      <c r="D295" s="13"/>
      <c r="E295" s="2"/>
      <c r="F295" s="2"/>
      <c r="G295" s="13"/>
      <c r="H295" s="13"/>
      <c r="I295" s="44"/>
      <c r="J295" s="44"/>
      <c r="K295" s="13"/>
    </row>
    <row r="296" spans="1:13" x14ac:dyDescent="0.2">
      <c r="A296" s="31"/>
      <c r="B296" s="1"/>
      <c r="C296" s="1"/>
      <c r="D296" s="1"/>
      <c r="E296" s="1"/>
      <c r="F296" s="1"/>
      <c r="G296" s="1"/>
      <c r="H296" s="14"/>
      <c r="I296" s="14"/>
      <c r="J296" s="14"/>
      <c r="K296" s="1"/>
    </row>
    <row r="297" spans="1:13" ht="22.5" x14ac:dyDescent="0.2">
      <c r="A297" s="23" t="s">
        <v>24</v>
      </c>
      <c r="B297" s="45">
        <v>29</v>
      </c>
      <c r="C297" s="46">
        <v>76</v>
      </c>
      <c r="D297" s="47">
        <f>C297/B311</f>
        <v>0.12082670906200318</v>
      </c>
      <c r="E297" s="46">
        <v>52</v>
      </c>
      <c r="F297" s="47">
        <f>E297/B311</f>
        <v>8.2670906200317959E-2</v>
      </c>
      <c r="G297" s="46">
        <v>8</v>
      </c>
      <c r="H297" s="47">
        <f>G297/B311</f>
        <v>1.2718600953895072E-2</v>
      </c>
      <c r="I297" s="48">
        <f>C297-E297-G297</f>
        <v>16</v>
      </c>
      <c r="J297" s="47">
        <f>I297/B311</f>
        <v>2.5437201907790145E-2</v>
      </c>
      <c r="K297" s="49">
        <f>1-D297</f>
        <v>0.87917329093799679</v>
      </c>
      <c r="M297" s="53" t="s">
        <v>28</v>
      </c>
    </row>
    <row r="298" spans="1:13" ht="22.5" x14ac:dyDescent="0.2">
      <c r="A298" s="39" t="s">
        <v>23</v>
      </c>
      <c r="B298" s="45">
        <v>18</v>
      </c>
      <c r="C298" s="46">
        <v>42.5</v>
      </c>
      <c r="D298" s="47">
        <f>C298/B312</f>
        <v>0.11213720316622691</v>
      </c>
      <c r="E298" s="46">
        <v>30.5</v>
      </c>
      <c r="F298" s="47">
        <f>E298/B312</f>
        <v>8.0474934036939311E-2</v>
      </c>
      <c r="G298" s="46">
        <v>5</v>
      </c>
      <c r="H298" s="47">
        <f>G298/B312</f>
        <v>1.3192612137203167E-2</v>
      </c>
      <c r="I298" s="48">
        <f t="shared" ref="I298:I301" si="18">C298-E298-G298</f>
        <v>7</v>
      </c>
      <c r="J298" s="47">
        <f>I298/B312</f>
        <v>1.8469656992084433E-2</v>
      </c>
      <c r="K298" s="49">
        <f t="shared" ref="K298:K301" si="19">1-D298</f>
        <v>0.88786279683377312</v>
      </c>
      <c r="M298" s="53" t="s">
        <v>27</v>
      </c>
    </row>
    <row r="299" spans="1:13" ht="33.75" x14ac:dyDescent="0.2">
      <c r="A299" s="36" t="s">
        <v>22</v>
      </c>
      <c r="B299" s="45">
        <v>12</v>
      </c>
      <c r="C299" s="46">
        <v>37.5</v>
      </c>
      <c r="D299" s="47">
        <f>C299/B313</f>
        <v>0.14423076923076922</v>
      </c>
      <c r="E299" s="46">
        <v>20</v>
      </c>
      <c r="F299" s="47">
        <f>E299/B313</f>
        <v>7.6923076923076927E-2</v>
      </c>
      <c r="G299" s="46">
        <v>0</v>
      </c>
      <c r="H299" s="47">
        <f>G299/B313</f>
        <v>0</v>
      </c>
      <c r="I299" s="48">
        <f t="shared" si="18"/>
        <v>17.5</v>
      </c>
      <c r="J299" s="47">
        <f>I299/B313</f>
        <v>6.7307692307692304E-2</v>
      </c>
      <c r="K299" s="49">
        <f t="shared" si="19"/>
        <v>0.85576923076923084</v>
      </c>
      <c r="M299" s="53" t="s">
        <v>21</v>
      </c>
    </row>
    <row r="300" spans="1:13" x14ac:dyDescent="0.2">
      <c r="A300" s="36" t="s">
        <v>25</v>
      </c>
      <c r="B300" s="45">
        <v>25</v>
      </c>
      <c r="C300" s="46">
        <v>90.5</v>
      </c>
      <c r="D300" s="47">
        <f>C300/B314</f>
        <v>0.16454545454545455</v>
      </c>
      <c r="E300" s="46">
        <v>46</v>
      </c>
      <c r="F300" s="47">
        <f>E300/B314</f>
        <v>8.3636363636363634E-2</v>
      </c>
      <c r="G300" s="46">
        <v>9.5</v>
      </c>
      <c r="H300" s="47">
        <f>G300/B314</f>
        <v>1.7272727272727273E-2</v>
      </c>
      <c r="I300" s="48">
        <f t="shared" si="18"/>
        <v>35</v>
      </c>
      <c r="J300" s="47">
        <f>I300/B314</f>
        <v>6.363636363636363E-2</v>
      </c>
      <c r="K300" s="49">
        <f t="shared" si="19"/>
        <v>0.83545454545454545</v>
      </c>
      <c r="M300" s="53" t="s">
        <v>35</v>
      </c>
    </row>
    <row r="301" spans="1:13" ht="22.5" x14ac:dyDescent="0.2">
      <c r="A301" s="37" t="s">
        <v>26</v>
      </c>
      <c r="B301" s="45">
        <v>12</v>
      </c>
      <c r="C301" s="46">
        <v>20.5</v>
      </c>
      <c r="D301" s="47">
        <f>C301/B315</f>
        <v>7.8846153846153844E-2</v>
      </c>
      <c r="E301" s="46">
        <v>12.5</v>
      </c>
      <c r="F301" s="47">
        <f>E301/B315</f>
        <v>4.807692307692308E-2</v>
      </c>
      <c r="G301" s="46">
        <v>5</v>
      </c>
      <c r="H301" s="47">
        <f>G301/B315</f>
        <v>1.9230769230769232E-2</v>
      </c>
      <c r="I301" s="46">
        <f t="shared" si="18"/>
        <v>3</v>
      </c>
      <c r="J301" s="47">
        <f>I301/B315</f>
        <v>1.1538461538461539E-2</v>
      </c>
      <c r="K301" s="49">
        <f t="shared" si="19"/>
        <v>0.92115384615384621</v>
      </c>
      <c r="M301" s="53" t="s">
        <v>35</v>
      </c>
    </row>
    <row r="302" spans="1:13" ht="13.5" thickBot="1" x14ac:dyDescent="0.25">
      <c r="A302" s="32"/>
      <c r="B302" s="3"/>
      <c r="C302" s="3"/>
      <c r="D302" s="3"/>
      <c r="E302" s="3"/>
      <c r="F302" s="3"/>
      <c r="G302" s="3"/>
      <c r="H302" s="3"/>
      <c r="I302" s="3"/>
      <c r="J302" s="24"/>
      <c r="K302" s="25"/>
      <c r="M302" s="53"/>
    </row>
    <row r="303" spans="1:13" ht="13.5" thickTop="1" x14ac:dyDescent="0.2">
      <c r="A303" s="33" t="s">
        <v>8</v>
      </c>
      <c r="B303" s="17">
        <f>SUM(B297:B301)</f>
        <v>96</v>
      </c>
      <c r="C303" s="22">
        <f>SUM(C297:C301)</f>
        <v>267</v>
      </c>
      <c r="D303" s="18">
        <f>C303/(B311+B312+B313+B314+B315)</f>
        <v>0.12848893166506256</v>
      </c>
      <c r="E303" s="20">
        <f>SUM(E297:E301)</f>
        <v>161</v>
      </c>
      <c r="F303" s="18">
        <f>E303/(B311+B312+B313+B314+B315)</f>
        <v>7.7478344562078916E-2</v>
      </c>
      <c r="G303" s="20">
        <f>SUM(G297:G301)</f>
        <v>27.5</v>
      </c>
      <c r="H303" s="18">
        <f>G303/(B311+B312+B313+B314+B315)</f>
        <v>1.3233878729547642E-2</v>
      </c>
      <c r="I303" s="20">
        <f>SUM(I297:I301)</f>
        <v>78.5</v>
      </c>
      <c r="J303" s="18">
        <f>I303/(B311+B312+B313+B314+B315)</f>
        <v>3.7776708373435997E-2</v>
      </c>
      <c r="K303" s="18">
        <f>1-D303</f>
        <v>0.87151106833493741</v>
      </c>
      <c r="M303" s="54">
        <f>SUM(F303+H303+J303+K303)</f>
        <v>1</v>
      </c>
    </row>
    <row r="304" spans="1:13" x14ac:dyDescent="0.2">
      <c r="M304" s="53"/>
    </row>
    <row r="305" spans="1:13" x14ac:dyDescent="0.2">
      <c r="M305" s="53"/>
    </row>
    <row r="306" spans="1:13" x14ac:dyDescent="0.2">
      <c r="A306" s="52"/>
      <c r="B306" s="53"/>
      <c r="C306" s="53" t="s">
        <v>20</v>
      </c>
      <c r="D306" s="54">
        <f>AVERAGE(D297:D301)</f>
        <v>0.12411725797012152</v>
      </c>
      <c r="E306" s="53"/>
      <c r="F306" s="54">
        <f>AVERAGE(F297:F301)</f>
        <v>7.435644077472417E-2</v>
      </c>
      <c r="G306" s="53"/>
      <c r="H306" s="54">
        <f>AVERAGE(H297:H301)</f>
        <v>1.2482941918918949E-2</v>
      </c>
      <c r="I306" s="53"/>
      <c r="J306" s="54">
        <f>AVERAGE(J297:J301)</f>
        <v>3.7277875276478412E-2</v>
      </c>
      <c r="K306" s="54">
        <f>AVERAGE(K297:K301)</f>
        <v>0.87588274202987848</v>
      </c>
      <c r="L306" s="53"/>
      <c r="M306" s="53"/>
    </row>
    <row r="307" spans="1:13" x14ac:dyDescent="0.2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</row>
    <row r="308" spans="1:13" x14ac:dyDescent="0.2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</row>
    <row r="309" spans="1:13" x14ac:dyDescent="0.2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</row>
    <row r="310" spans="1:13" x14ac:dyDescent="0.2">
      <c r="A310" s="52"/>
      <c r="B310" s="55" t="s">
        <v>34</v>
      </c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</row>
    <row r="311" spans="1:13" x14ac:dyDescent="0.2">
      <c r="A311" s="56" t="s">
        <v>29</v>
      </c>
      <c r="B311" s="53">
        <v>629</v>
      </c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</row>
    <row r="312" spans="1:13" x14ac:dyDescent="0.2">
      <c r="A312" s="56" t="s">
        <v>30</v>
      </c>
      <c r="B312" s="53">
        <v>379</v>
      </c>
      <c r="C312" s="53"/>
      <c r="D312" s="54"/>
      <c r="E312" s="53"/>
      <c r="F312" s="53"/>
      <c r="G312" s="53"/>
      <c r="H312" s="53"/>
      <c r="I312" s="53"/>
      <c r="J312" s="53"/>
      <c r="K312" s="53"/>
      <c r="L312" s="53"/>
      <c r="M312" s="53"/>
    </row>
    <row r="313" spans="1:13" x14ac:dyDescent="0.2">
      <c r="A313" s="56" t="s">
        <v>31</v>
      </c>
      <c r="B313" s="53">
        <v>260</v>
      </c>
      <c r="C313" s="57"/>
      <c r="D313" s="54"/>
      <c r="E313" s="53"/>
      <c r="F313" s="53"/>
      <c r="G313" s="53"/>
      <c r="H313" s="53"/>
      <c r="I313" s="53"/>
      <c r="J313" s="53"/>
      <c r="K313" s="53"/>
      <c r="L313" s="53"/>
      <c r="M313" s="53"/>
    </row>
    <row r="314" spans="1:13" x14ac:dyDescent="0.2">
      <c r="A314" s="56" t="s">
        <v>32</v>
      </c>
      <c r="B314" s="53">
        <v>550</v>
      </c>
      <c r="C314" s="58"/>
      <c r="D314" s="54"/>
      <c r="E314" s="53"/>
      <c r="F314" s="53"/>
      <c r="G314" s="53"/>
      <c r="H314" s="53"/>
      <c r="I314" s="53"/>
      <c r="J314" s="53"/>
      <c r="K314" s="53"/>
      <c r="L314" s="53"/>
      <c r="M314" s="53"/>
    </row>
    <row r="315" spans="1:13" x14ac:dyDescent="0.2">
      <c r="A315" s="56" t="s">
        <v>33</v>
      </c>
      <c r="B315" s="53">
        <v>260</v>
      </c>
      <c r="C315" s="53"/>
      <c r="D315" s="54"/>
      <c r="E315" s="53"/>
      <c r="F315" s="53"/>
      <c r="G315" s="53"/>
      <c r="H315" s="53"/>
      <c r="I315" s="53"/>
      <c r="J315" s="53"/>
      <c r="K315" s="53"/>
      <c r="L315" s="53"/>
      <c r="M315" s="53"/>
    </row>
    <row r="316" spans="1:13" x14ac:dyDescent="0.2">
      <c r="A316" s="52"/>
      <c r="B316" s="53"/>
      <c r="C316" s="53"/>
      <c r="D316" s="54"/>
      <c r="E316" s="53"/>
      <c r="F316" s="53"/>
      <c r="G316" s="53"/>
      <c r="H316" s="53"/>
      <c r="I316" s="53"/>
      <c r="J316" s="53"/>
      <c r="K316" s="53"/>
      <c r="L316" s="53"/>
      <c r="M316" s="53"/>
    </row>
    <row r="319" spans="1:13" ht="13.5" thickBot="1" x14ac:dyDescent="0.25"/>
    <row r="320" spans="1:13" ht="13.5" thickBot="1" x14ac:dyDescent="0.25">
      <c r="A320" s="40"/>
      <c r="B320" s="41"/>
      <c r="C320" s="41"/>
      <c r="D320" s="41" t="s">
        <v>46</v>
      </c>
      <c r="E320" s="41"/>
      <c r="F320" s="41"/>
      <c r="G320" s="41"/>
      <c r="H320" s="41"/>
      <c r="I320" s="41"/>
      <c r="J320" s="41"/>
      <c r="K320" s="42"/>
      <c r="L320" s="35"/>
    </row>
    <row r="321" spans="1:13" x14ac:dyDescent="0.2">
      <c r="A321" s="27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3" x14ac:dyDescent="0.2">
      <c r="A322" s="28"/>
      <c r="B322" s="4"/>
      <c r="C322" s="5" t="s">
        <v>1</v>
      </c>
      <c r="D322" s="6" t="s">
        <v>9</v>
      </c>
      <c r="E322" s="5" t="s">
        <v>15</v>
      </c>
      <c r="F322" s="5" t="s">
        <v>9</v>
      </c>
      <c r="G322" s="5" t="s">
        <v>15</v>
      </c>
      <c r="H322" s="5" t="s">
        <v>9</v>
      </c>
      <c r="I322" s="5" t="s">
        <v>15</v>
      </c>
      <c r="J322" s="5" t="s">
        <v>9</v>
      </c>
      <c r="K322" s="6" t="s">
        <v>9</v>
      </c>
    </row>
    <row r="323" spans="1:13" x14ac:dyDescent="0.2">
      <c r="A323" s="29"/>
      <c r="B323" s="6" t="s">
        <v>2</v>
      </c>
      <c r="C323" s="43"/>
      <c r="D323" s="6" t="s">
        <v>0</v>
      </c>
      <c r="E323" s="6" t="s">
        <v>16</v>
      </c>
      <c r="F323" s="6" t="s">
        <v>12</v>
      </c>
      <c r="G323" s="6" t="s">
        <v>17</v>
      </c>
      <c r="H323" s="6" t="s">
        <v>12</v>
      </c>
      <c r="I323" s="6" t="s">
        <v>17</v>
      </c>
      <c r="J323" s="6" t="s">
        <v>10</v>
      </c>
      <c r="K323" s="6" t="s">
        <v>7</v>
      </c>
    </row>
    <row r="324" spans="1:13" x14ac:dyDescent="0.2">
      <c r="A324" s="30" t="s">
        <v>18</v>
      </c>
      <c r="B324" s="6" t="s">
        <v>4</v>
      </c>
      <c r="C324" s="43" t="s">
        <v>3</v>
      </c>
      <c r="D324" s="43" t="s">
        <v>3</v>
      </c>
      <c r="E324" s="6" t="s">
        <v>11</v>
      </c>
      <c r="F324" s="6" t="s">
        <v>11</v>
      </c>
      <c r="G324" s="6" t="s">
        <v>0</v>
      </c>
      <c r="H324" s="6" t="s">
        <v>13</v>
      </c>
      <c r="I324" s="6" t="s">
        <v>10</v>
      </c>
      <c r="J324" s="6" t="s">
        <v>14</v>
      </c>
      <c r="K324" s="43"/>
    </row>
    <row r="325" spans="1:13" x14ac:dyDescent="0.2">
      <c r="A325" s="29"/>
      <c r="B325" s="9"/>
      <c r="C325" s="43" t="s">
        <v>5</v>
      </c>
      <c r="D325" s="43" t="s">
        <v>5</v>
      </c>
      <c r="E325" s="10"/>
      <c r="F325" s="10"/>
      <c r="G325" s="6" t="s">
        <v>19</v>
      </c>
      <c r="H325" s="8"/>
      <c r="I325" s="6" t="s">
        <v>14</v>
      </c>
      <c r="J325" s="43"/>
      <c r="K325" s="43"/>
    </row>
    <row r="326" spans="1:13" x14ac:dyDescent="0.2">
      <c r="A326" s="29"/>
      <c r="B326" s="9"/>
      <c r="C326" s="43" t="s">
        <v>6</v>
      </c>
      <c r="D326" s="43" t="s">
        <v>6</v>
      </c>
      <c r="E326" s="9"/>
      <c r="F326" s="9"/>
      <c r="G326" s="6"/>
      <c r="H326" s="9"/>
      <c r="I326" s="10"/>
      <c r="J326" s="10"/>
      <c r="K326" s="43"/>
    </row>
    <row r="327" spans="1:13" x14ac:dyDescent="0.2">
      <c r="A327" s="27"/>
      <c r="B327" s="2"/>
      <c r="C327" s="44"/>
      <c r="D327" s="13"/>
      <c r="E327" s="2"/>
      <c r="F327" s="2"/>
      <c r="G327" s="13"/>
      <c r="H327" s="13"/>
      <c r="I327" s="44"/>
      <c r="J327" s="44"/>
      <c r="K327" s="13"/>
    </row>
    <row r="328" spans="1:13" x14ac:dyDescent="0.2">
      <c r="A328" s="31"/>
      <c r="B328" s="1"/>
      <c r="C328" s="1"/>
      <c r="D328" s="1"/>
      <c r="E328" s="1"/>
      <c r="F328" s="1"/>
      <c r="G328" s="1"/>
      <c r="H328" s="14"/>
      <c r="I328" s="14"/>
      <c r="J328" s="14"/>
      <c r="K328" s="1"/>
    </row>
    <row r="329" spans="1:13" ht="22.5" x14ac:dyDescent="0.2">
      <c r="A329" s="23" t="s">
        <v>24</v>
      </c>
      <c r="B329" s="45">
        <v>29</v>
      </c>
      <c r="C329" s="46">
        <v>66.5</v>
      </c>
      <c r="D329" s="47">
        <f>C329/B343</f>
        <v>0.11083333333333334</v>
      </c>
      <c r="E329" s="46">
        <v>43</v>
      </c>
      <c r="F329" s="47">
        <f>E329/B343</f>
        <v>7.166666666666667E-2</v>
      </c>
      <c r="G329" s="46">
        <v>9</v>
      </c>
      <c r="H329" s="47">
        <f>G329/B343</f>
        <v>1.4999999999999999E-2</v>
      </c>
      <c r="I329" s="48">
        <f>C329-E329-G329</f>
        <v>14.5</v>
      </c>
      <c r="J329" s="47">
        <f>I329/B343</f>
        <v>2.4166666666666666E-2</v>
      </c>
      <c r="K329" s="49">
        <f>1-D329</f>
        <v>0.88916666666666666</v>
      </c>
      <c r="M329" s="53" t="s">
        <v>28</v>
      </c>
    </row>
    <row r="330" spans="1:13" ht="22.5" x14ac:dyDescent="0.2">
      <c r="A330" s="39" t="s">
        <v>23</v>
      </c>
      <c r="B330" s="45">
        <v>17</v>
      </c>
      <c r="C330" s="46">
        <v>47</v>
      </c>
      <c r="D330" s="47">
        <f>C330/B344</f>
        <v>0.13165266106442577</v>
      </c>
      <c r="E330" s="46">
        <v>28</v>
      </c>
      <c r="F330" s="47">
        <f>E330/B344</f>
        <v>7.8431372549019607E-2</v>
      </c>
      <c r="G330" s="46">
        <v>8</v>
      </c>
      <c r="H330" s="47">
        <f>G330/B344</f>
        <v>2.2408963585434174E-2</v>
      </c>
      <c r="I330" s="48">
        <f t="shared" ref="I330:I333" si="20">C330-E330-G330</f>
        <v>11</v>
      </c>
      <c r="J330" s="47">
        <f>I330/B344</f>
        <v>3.081232492997199E-2</v>
      </c>
      <c r="K330" s="49">
        <f t="shared" ref="K330:K333" si="21">1-D330</f>
        <v>0.86834733893557425</v>
      </c>
      <c r="M330" s="53" t="s">
        <v>27</v>
      </c>
    </row>
    <row r="331" spans="1:13" ht="33.75" x14ac:dyDescent="0.2">
      <c r="A331" s="36" t="s">
        <v>22</v>
      </c>
      <c r="B331" s="45">
        <v>12</v>
      </c>
      <c r="C331" s="46">
        <v>31</v>
      </c>
      <c r="D331" s="47">
        <f>C331/B345</f>
        <v>0.125</v>
      </c>
      <c r="E331" s="46">
        <v>15.5</v>
      </c>
      <c r="F331" s="47">
        <f>E331/B345</f>
        <v>6.25E-2</v>
      </c>
      <c r="G331" s="46">
        <v>0</v>
      </c>
      <c r="H331" s="47">
        <f>G331/B345</f>
        <v>0</v>
      </c>
      <c r="I331" s="48">
        <f t="shared" si="20"/>
        <v>15.5</v>
      </c>
      <c r="J331" s="47">
        <f>I331/B345</f>
        <v>6.25E-2</v>
      </c>
      <c r="K331" s="49">
        <f t="shared" si="21"/>
        <v>0.875</v>
      </c>
      <c r="M331" s="53" t="s">
        <v>21</v>
      </c>
    </row>
    <row r="332" spans="1:13" x14ac:dyDescent="0.2">
      <c r="A332" s="36" t="s">
        <v>25</v>
      </c>
      <c r="B332" s="45">
        <v>25</v>
      </c>
      <c r="C332" s="46">
        <v>92</v>
      </c>
      <c r="D332" s="47">
        <f>C332/B346</f>
        <v>0.17523809523809525</v>
      </c>
      <c r="E332" s="46">
        <v>34.5</v>
      </c>
      <c r="F332" s="47">
        <f>E332/B346</f>
        <v>6.5714285714285711E-2</v>
      </c>
      <c r="G332" s="46">
        <v>44.5</v>
      </c>
      <c r="H332" s="47">
        <f>G332/B346</f>
        <v>8.4761904761904761E-2</v>
      </c>
      <c r="I332" s="48">
        <f t="shared" si="20"/>
        <v>13</v>
      </c>
      <c r="J332" s="47">
        <f>I332/B346</f>
        <v>2.4761904761904763E-2</v>
      </c>
      <c r="K332" s="49">
        <f t="shared" si="21"/>
        <v>0.82476190476190481</v>
      </c>
      <c r="M332" s="53" t="s">
        <v>35</v>
      </c>
    </row>
    <row r="333" spans="1:13" ht="22.5" x14ac:dyDescent="0.2">
      <c r="A333" s="37" t="s">
        <v>26</v>
      </c>
      <c r="B333" s="45">
        <v>12</v>
      </c>
      <c r="C333" s="46">
        <v>44</v>
      </c>
      <c r="D333" s="47">
        <f>C333/B347</f>
        <v>0.17741935483870969</v>
      </c>
      <c r="E333" s="46">
        <v>38</v>
      </c>
      <c r="F333" s="47">
        <f>E333/B347</f>
        <v>0.15322580645161291</v>
      </c>
      <c r="G333" s="46">
        <v>0</v>
      </c>
      <c r="H333" s="47">
        <f>G333/B347</f>
        <v>0</v>
      </c>
      <c r="I333" s="46">
        <f t="shared" si="20"/>
        <v>6</v>
      </c>
      <c r="J333" s="47">
        <f>I333/B347</f>
        <v>2.4193548387096774E-2</v>
      </c>
      <c r="K333" s="49">
        <f t="shared" si="21"/>
        <v>0.82258064516129026</v>
      </c>
      <c r="M333" s="53" t="s">
        <v>35</v>
      </c>
    </row>
    <row r="334" spans="1:13" ht="13.5" thickBot="1" x14ac:dyDescent="0.25">
      <c r="A334" s="32"/>
      <c r="B334" s="3"/>
      <c r="C334" s="3"/>
      <c r="D334" s="3"/>
      <c r="E334" s="3"/>
      <c r="F334" s="3"/>
      <c r="G334" s="3"/>
      <c r="H334" s="3"/>
      <c r="I334" s="3"/>
      <c r="J334" s="24"/>
      <c r="K334" s="25"/>
      <c r="M334" s="53"/>
    </row>
    <row r="335" spans="1:13" ht="13.5" thickTop="1" x14ac:dyDescent="0.2">
      <c r="A335" s="33" t="s">
        <v>8</v>
      </c>
      <c r="B335" s="17">
        <f>SUM(B329:B333)</f>
        <v>95</v>
      </c>
      <c r="C335" s="22">
        <f>SUM(C329:C333)</f>
        <v>280.5</v>
      </c>
      <c r="D335" s="18">
        <f>C335/(B343+B344+B345+B346+B347)</f>
        <v>0.14180990899898888</v>
      </c>
      <c r="E335" s="20">
        <f>SUM(E329:E333)</f>
        <v>159</v>
      </c>
      <c r="F335" s="18">
        <f>E335/(B343+B344+B345+B346+B347)</f>
        <v>8.0384226491405461E-2</v>
      </c>
      <c r="G335" s="20">
        <f>SUM(G329:G333)</f>
        <v>61.5</v>
      </c>
      <c r="H335" s="18">
        <f>G335/(B343+B344+B345+B346+B347)</f>
        <v>3.1092012133468148E-2</v>
      </c>
      <c r="I335" s="20">
        <f>SUM(I329:I333)</f>
        <v>60</v>
      </c>
      <c r="J335" s="18">
        <f>I335/(B343+B344+B345+B346+B347)</f>
        <v>3.0333670374115267E-2</v>
      </c>
      <c r="K335" s="18">
        <f>1-D335</f>
        <v>0.85819009100101118</v>
      </c>
      <c r="M335" s="54">
        <f>SUM(F335+H335+J335+K335)</f>
        <v>1</v>
      </c>
    </row>
    <row r="336" spans="1:13" x14ac:dyDescent="0.2">
      <c r="M336" s="53"/>
    </row>
    <row r="338" spans="1:13" x14ac:dyDescent="0.2">
      <c r="A338" s="52"/>
      <c r="B338" s="53"/>
      <c r="C338" s="53" t="s">
        <v>20</v>
      </c>
      <c r="D338" s="54">
        <f>AVERAGE(D329:D333)</f>
        <v>0.1440286888949128</v>
      </c>
      <c r="E338" s="53"/>
      <c r="F338" s="54">
        <f>AVERAGE(F329:F333)</f>
        <v>8.6307626276316982E-2</v>
      </c>
      <c r="G338" s="53"/>
      <c r="H338" s="54">
        <f>AVERAGE(H329:H333)</f>
        <v>2.4434173669467787E-2</v>
      </c>
      <c r="I338" s="53"/>
      <c r="J338" s="54">
        <f>AVERAGE(J329:J333)</f>
        <v>3.3286888949128041E-2</v>
      </c>
      <c r="K338" s="54">
        <f>AVERAGE(K329:K333)</f>
        <v>0.85597131110508717</v>
      </c>
      <c r="L338" s="53"/>
      <c r="M338" s="53"/>
    </row>
    <row r="339" spans="1:13" x14ac:dyDescent="0.2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</row>
    <row r="340" spans="1:13" x14ac:dyDescent="0.2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1:13" x14ac:dyDescent="0.2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1:13" x14ac:dyDescent="0.2">
      <c r="A342" s="52"/>
      <c r="B342" s="55" t="s">
        <v>34</v>
      </c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1:13" x14ac:dyDescent="0.2">
      <c r="A343" s="56" t="s">
        <v>29</v>
      </c>
      <c r="B343" s="53">
        <v>600</v>
      </c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1:13" x14ac:dyDescent="0.2">
      <c r="A344" s="56" t="s">
        <v>30</v>
      </c>
      <c r="B344" s="53">
        <v>357</v>
      </c>
      <c r="C344" s="53"/>
      <c r="D344" s="54"/>
      <c r="E344" s="53"/>
      <c r="F344" s="53"/>
      <c r="G344" s="53"/>
      <c r="H344" s="53"/>
      <c r="I344" s="53"/>
      <c r="J344" s="53"/>
      <c r="K344" s="53"/>
      <c r="L344" s="53"/>
      <c r="M344" s="53"/>
    </row>
    <row r="345" spans="1:13" x14ac:dyDescent="0.2">
      <c r="A345" s="56" t="s">
        <v>31</v>
      </c>
      <c r="B345" s="53">
        <v>248</v>
      </c>
      <c r="C345" s="57"/>
      <c r="D345" s="54"/>
      <c r="E345" s="53"/>
      <c r="F345" s="53"/>
      <c r="G345" s="53"/>
      <c r="H345" s="53"/>
      <c r="I345" s="53"/>
      <c r="J345" s="53"/>
      <c r="K345" s="53"/>
      <c r="L345" s="53"/>
      <c r="M345" s="53"/>
    </row>
    <row r="346" spans="1:13" x14ac:dyDescent="0.2">
      <c r="A346" s="56" t="s">
        <v>32</v>
      </c>
      <c r="B346" s="53">
        <v>525</v>
      </c>
      <c r="C346" s="58"/>
      <c r="D346" s="54"/>
      <c r="E346" s="53"/>
      <c r="F346" s="53"/>
      <c r="G346" s="53"/>
      <c r="H346" s="53"/>
      <c r="I346" s="53"/>
      <c r="J346" s="53"/>
      <c r="K346" s="53"/>
      <c r="L346" s="53"/>
      <c r="M346" s="53"/>
    </row>
    <row r="347" spans="1:13" x14ac:dyDescent="0.2">
      <c r="A347" s="56" t="s">
        <v>33</v>
      </c>
      <c r="B347" s="53">
        <v>248</v>
      </c>
      <c r="C347" s="53"/>
      <c r="D347" s="54"/>
      <c r="E347" s="53"/>
      <c r="F347" s="53"/>
      <c r="G347" s="53"/>
      <c r="H347" s="53"/>
      <c r="I347" s="53"/>
      <c r="J347" s="53"/>
      <c r="K347" s="53"/>
      <c r="L347" s="53"/>
      <c r="M347" s="53"/>
    </row>
    <row r="348" spans="1:13" x14ac:dyDescent="0.2">
      <c r="A348" s="52"/>
      <c r="B348" s="53"/>
      <c r="C348" s="53"/>
      <c r="D348" s="54"/>
      <c r="E348" s="53"/>
      <c r="F348" s="53"/>
      <c r="G348" s="53"/>
      <c r="H348" s="53"/>
      <c r="I348" s="53"/>
      <c r="J348" s="53"/>
      <c r="K348" s="53"/>
      <c r="L348" s="53"/>
      <c r="M348" s="53"/>
    </row>
    <row r="351" spans="1:13" ht="13.5" thickBot="1" x14ac:dyDescent="0.25"/>
    <row r="352" spans="1:13" ht="13.5" thickBot="1" x14ac:dyDescent="0.25">
      <c r="A352" s="40"/>
      <c r="B352" s="41"/>
      <c r="C352" s="41"/>
      <c r="D352" s="41" t="s">
        <v>47</v>
      </c>
      <c r="E352" s="41"/>
      <c r="F352" s="41"/>
      <c r="G352" s="41"/>
      <c r="H352" s="41"/>
      <c r="I352" s="41"/>
      <c r="J352" s="41"/>
      <c r="K352" s="42"/>
      <c r="L352" s="35"/>
    </row>
    <row r="353" spans="1:13" x14ac:dyDescent="0.2">
      <c r="A353" s="27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3" x14ac:dyDescent="0.2">
      <c r="A354" s="28"/>
      <c r="B354" s="4"/>
      <c r="C354" s="5" t="s">
        <v>1</v>
      </c>
      <c r="D354" s="6" t="s">
        <v>9</v>
      </c>
      <c r="E354" s="5" t="s">
        <v>15</v>
      </c>
      <c r="F354" s="5" t="s">
        <v>9</v>
      </c>
      <c r="G354" s="5" t="s">
        <v>15</v>
      </c>
      <c r="H354" s="5" t="s">
        <v>9</v>
      </c>
      <c r="I354" s="5" t="s">
        <v>15</v>
      </c>
      <c r="J354" s="5" t="s">
        <v>9</v>
      </c>
      <c r="K354" s="6" t="s">
        <v>9</v>
      </c>
    </row>
    <row r="355" spans="1:13" x14ac:dyDescent="0.2">
      <c r="A355" s="29"/>
      <c r="B355" s="6" t="s">
        <v>2</v>
      </c>
      <c r="C355" s="43"/>
      <c r="D355" s="6" t="s">
        <v>0</v>
      </c>
      <c r="E355" s="6" t="s">
        <v>16</v>
      </c>
      <c r="F355" s="6" t="s">
        <v>12</v>
      </c>
      <c r="G355" s="6" t="s">
        <v>17</v>
      </c>
      <c r="H355" s="6" t="s">
        <v>12</v>
      </c>
      <c r="I355" s="6" t="s">
        <v>17</v>
      </c>
      <c r="J355" s="6" t="s">
        <v>10</v>
      </c>
      <c r="K355" s="6" t="s">
        <v>7</v>
      </c>
    </row>
    <row r="356" spans="1:13" x14ac:dyDescent="0.2">
      <c r="A356" s="30" t="s">
        <v>18</v>
      </c>
      <c r="B356" s="6" t="s">
        <v>4</v>
      </c>
      <c r="C356" s="43" t="s">
        <v>3</v>
      </c>
      <c r="D356" s="43" t="s">
        <v>3</v>
      </c>
      <c r="E356" s="6" t="s">
        <v>11</v>
      </c>
      <c r="F356" s="6" t="s">
        <v>11</v>
      </c>
      <c r="G356" s="6" t="s">
        <v>0</v>
      </c>
      <c r="H356" s="6" t="s">
        <v>13</v>
      </c>
      <c r="I356" s="6" t="s">
        <v>10</v>
      </c>
      <c r="J356" s="6" t="s">
        <v>14</v>
      </c>
      <c r="K356" s="43"/>
    </row>
    <row r="357" spans="1:13" x14ac:dyDescent="0.2">
      <c r="A357" s="29"/>
      <c r="B357" s="9"/>
      <c r="C357" s="43" t="s">
        <v>5</v>
      </c>
      <c r="D357" s="43" t="s">
        <v>5</v>
      </c>
      <c r="E357" s="10"/>
      <c r="F357" s="10"/>
      <c r="G357" s="6" t="s">
        <v>19</v>
      </c>
      <c r="H357" s="8"/>
      <c r="I357" s="6" t="s">
        <v>14</v>
      </c>
      <c r="J357" s="43"/>
      <c r="K357" s="43"/>
    </row>
    <row r="358" spans="1:13" x14ac:dyDescent="0.2">
      <c r="A358" s="29"/>
      <c r="B358" s="9"/>
      <c r="C358" s="43" t="s">
        <v>6</v>
      </c>
      <c r="D358" s="43" t="s">
        <v>6</v>
      </c>
      <c r="E358" s="9"/>
      <c r="F358" s="9"/>
      <c r="G358" s="6"/>
      <c r="H358" s="9"/>
      <c r="I358" s="10"/>
      <c r="J358" s="10"/>
      <c r="K358" s="43"/>
    </row>
    <row r="359" spans="1:13" x14ac:dyDescent="0.2">
      <c r="A359" s="27"/>
      <c r="B359" s="2"/>
      <c r="C359" s="44"/>
      <c r="D359" s="13"/>
      <c r="E359" s="2"/>
      <c r="F359" s="2"/>
      <c r="G359" s="13"/>
      <c r="H359" s="13"/>
      <c r="I359" s="44"/>
      <c r="J359" s="44"/>
      <c r="K359" s="13"/>
    </row>
    <row r="360" spans="1:13" x14ac:dyDescent="0.2">
      <c r="A360" s="31"/>
      <c r="B360" s="1"/>
      <c r="C360" s="1"/>
      <c r="D360" s="1"/>
      <c r="E360" s="1"/>
      <c r="F360" s="1"/>
      <c r="G360" s="1"/>
      <c r="H360" s="14"/>
      <c r="I360" s="14"/>
      <c r="J360" s="14"/>
      <c r="K360" s="1"/>
    </row>
    <row r="361" spans="1:13" ht="22.5" x14ac:dyDescent="0.2">
      <c r="A361" s="23" t="s">
        <v>24</v>
      </c>
      <c r="B361" s="45">
        <v>29</v>
      </c>
      <c r="C361" s="46">
        <v>83.5</v>
      </c>
      <c r="D361" s="47">
        <f>C361/B375</f>
        <v>0.16213592233009708</v>
      </c>
      <c r="E361" s="46">
        <v>66</v>
      </c>
      <c r="F361" s="47">
        <f>E361/B375</f>
        <v>0.12815533980582525</v>
      </c>
      <c r="G361" s="46">
        <v>11</v>
      </c>
      <c r="H361" s="47">
        <f>G361/B375</f>
        <v>2.1359223300970873E-2</v>
      </c>
      <c r="I361" s="48">
        <f>C361-E361-G361</f>
        <v>6.5</v>
      </c>
      <c r="J361" s="47">
        <f>I361/B375</f>
        <v>1.262135922330097E-2</v>
      </c>
      <c r="K361" s="49">
        <f>1-D361</f>
        <v>0.8378640776699029</v>
      </c>
      <c r="M361" s="53" t="s">
        <v>28</v>
      </c>
    </row>
    <row r="362" spans="1:13" ht="22.5" x14ac:dyDescent="0.2">
      <c r="A362" s="39" t="s">
        <v>23</v>
      </c>
      <c r="B362" s="45">
        <v>17</v>
      </c>
      <c r="C362" s="46">
        <v>51</v>
      </c>
      <c r="D362" s="47">
        <f>C362/B376</f>
        <v>0.16666666666666666</v>
      </c>
      <c r="E362" s="46">
        <v>35.5</v>
      </c>
      <c r="F362" s="47">
        <f>E362/B376</f>
        <v>0.11601307189542484</v>
      </c>
      <c r="G362" s="46">
        <v>11</v>
      </c>
      <c r="H362" s="47">
        <f>G362/B376</f>
        <v>3.5947712418300651E-2</v>
      </c>
      <c r="I362" s="48">
        <f t="shared" ref="I362:I365" si="22">C362-E362-G362</f>
        <v>4.5</v>
      </c>
      <c r="J362" s="47">
        <f>I362/B376</f>
        <v>1.4705882352941176E-2</v>
      </c>
      <c r="K362" s="49">
        <f t="shared" ref="K362:K365" si="23">1-D362</f>
        <v>0.83333333333333337</v>
      </c>
      <c r="M362" s="53" t="s">
        <v>27</v>
      </c>
    </row>
    <row r="363" spans="1:13" ht="33.75" x14ac:dyDescent="0.2">
      <c r="A363" s="36" t="s">
        <v>22</v>
      </c>
      <c r="B363" s="45">
        <v>12</v>
      </c>
      <c r="C363" s="46">
        <v>34</v>
      </c>
      <c r="D363" s="47">
        <f>C363/B377</f>
        <v>0.16037735849056603</v>
      </c>
      <c r="E363" s="46">
        <v>19.5</v>
      </c>
      <c r="F363" s="47">
        <f>E363/B377</f>
        <v>9.1981132075471692E-2</v>
      </c>
      <c r="G363" s="46">
        <v>0</v>
      </c>
      <c r="H363" s="47">
        <f>G363/B377</f>
        <v>0</v>
      </c>
      <c r="I363" s="48">
        <f t="shared" si="22"/>
        <v>14.5</v>
      </c>
      <c r="J363" s="47">
        <f>I363/B377</f>
        <v>6.8396226415094338E-2</v>
      </c>
      <c r="K363" s="49">
        <f t="shared" si="23"/>
        <v>0.839622641509434</v>
      </c>
      <c r="M363" s="53" t="s">
        <v>21</v>
      </c>
    </row>
    <row r="364" spans="1:13" x14ac:dyDescent="0.2">
      <c r="A364" s="36" t="s">
        <v>25</v>
      </c>
      <c r="B364" s="45">
        <v>25</v>
      </c>
      <c r="C364" s="46">
        <v>90</v>
      </c>
      <c r="D364" s="47">
        <f>C364/B378</f>
        <v>0.2</v>
      </c>
      <c r="E364" s="46">
        <v>49</v>
      </c>
      <c r="F364" s="47">
        <f>E364/B378</f>
        <v>0.10888888888888888</v>
      </c>
      <c r="G364" s="46">
        <v>25</v>
      </c>
      <c r="H364" s="47">
        <f>G364/B378</f>
        <v>5.5555555555555552E-2</v>
      </c>
      <c r="I364" s="48">
        <f t="shared" si="22"/>
        <v>16</v>
      </c>
      <c r="J364" s="47">
        <f>I364/B378</f>
        <v>3.5555555555555556E-2</v>
      </c>
      <c r="K364" s="49">
        <f t="shared" si="23"/>
        <v>0.8</v>
      </c>
      <c r="M364" s="53" t="s">
        <v>35</v>
      </c>
    </row>
    <row r="365" spans="1:13" ht="22.5" x14ac:dyDescent="0.2">
      <c r="A365" s="37" t="s">
        <v>26</v>
      </c>
      <c r="B365" s="45">
        <v>12</v>
      </c>
      <c r="C365" s="46">
        <v>47</v>
      </c>
      <c r="D365" s="47">
        <f>C365/B379</f>
        <v>0.22169811320754718</v>
      </c>
      <c r="E365" s="46">
        <v>41</v>
      </c>
      <c r="F365" s="47">
        <f>E365/B379</f>
        <v>0.19339622641509435</v>
      </c>
      <c r="G365" s="46">
        <v>2</v>
      </c>
      <c r="H365" s="47">
        <f>G365/B379</f>
        <v>9.433962264150943E-3</v>
      </c>
      <c r="I365" s="46">
        <f t="shared" si="22"/>
        <v>4</v>
      </c>
      <c r="J365" s="47">
        <f>I365/B379</f>
        <v>1.8867924528301886E-2</v>
      </c>
      <c r="K365" s="49">
        <f t="shared" si="23"/>
        <v>0.77830188679245282</v>
      </c>
      <c r="M365" s="53" t="s">
        <v>35</v>
      </c>
    </row>
    <row r="366" spans="1:13" ht="13.5" thickBot="1" x14ac:dyDescent="0.25">
      <c r="A366" s="32"/>
      <c r="B366" s="3"/>
      <c r="C366" s="3"/>
      <c r="D366" s="3"/>
      <c r="E366" s="3"/>
      <c r="F366" s="3"/>
      <c r="G366" s="3"/>
      <c r="H366" s="3"/>
      <c r="I366" s="3"/>
      <c r="J366" s="24"/>
      <c r="K366" s="25"/>
      <c r="M366" s="53"/>
    </row>
    <row r="367" spans="1:13" ht="13.5" thickTop="1" x14ac:dyDescent="0.2">
      <c r="A367" s="33" t="s">
        <v>8</v>
      </c>
      <c r="B367" s="17">
        <f>SUM(B361:B365)</f>
        <v>95</v>
      </c>
      <c r="C367" s="22">
        <f>SUM(C361:C365)</f>
        <v>305.5</v>
      </c>
      <c r="D367" s="18">
        <f>C367/(B375+B376+B377+B378+B379)</f>
        <v>0.18023598820058997</v>
      </c>
      <c r="E367" s="20">
        <f>SUM(E361:E365)</f>
        <v>211</v>
      </c>
      <c r="F367" s="18">
        <f>E367/(B375+B376+B377+B378+B379)</f>
        <v>0.12448377581120944</v>
      </c>
      <c r="G367" s="20">
        <f>SUM(G361:G365)</f>
        <v>49</v>
      </c>
      <c r="H367" s="18">
        <f>G367/(B375+B376+B377+B378+B379)</f>
        <v>2.8908554572271386E-2</v>
      </c>
      <c r="I367" s="20">
        <f>SUM(I361:I365)</f>
        <v>45.5</v>
      </c>
      <c r="J367" s="18">
        <f>I367/(B375+B376+B377+B378+B379)</f>
        <v>2.6843657817109144E-2</v>
      </c>
      <c r="K367" s="18">
        <f>1-D367</f>
        <v>0.81976401179941005</v>
      </c>
      <c r="M367" s="54">
        <f>SUM(F367+H367+J367+K367)</f>
        <v>1</v>
      </c>
    </row>
    <row r="368" spans="1:13" x14ac:dyDescent="0.2">
      <c r="M368" s="53"/>
    </row>
    <row r="369" spans="1:13" x14ac:dyDescent="0.2">
      <c r="M369" s="53"/>
    </row>
    <row r="370" spans="1:13" x14ac:dyDescent="0.2">
      <c r="A370" s="52"/>
      <c r="B370" s="53"/>
      <c r="C370" s="53" t="s">
        <v>20</v>
      </c>
      <c r="D370" s="54">
        <f>AVERAGE(D361:D365)</f>
        <v>0.18217561213897537</v>
      </c>
      <c r="E370" s="53"/>
      <c r="F370" s="54">
        <f>AVERAGE(F361:F365)</f>
        <v>0.12768693181614102</v>
      </c>
      <c r="G370" s="53"/>
      <c r="H370" s="54">
        <f>AVERAGE(H361:H365)</f>
        <v>2.4459290707795601E-2</v>
      </c>
      <c r="I370" s="53"/>
      <c r="J370" s="54">
        <f>AVERAGE(J361:J365)</f>
        <v>3.0029389615038787E-2</v>
      </c>
      <c r="K370" s="54">
        <f>AVERAGE(K361:K365)</f>
        <v>0.81782438786102463</v>
      </c>
      <c r="L370" s="53"/>
      <c r="M370" s="53"/>
    </row>
    <row r="371" spans="1:13" x14ac:dyDescent="0.2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</row>
    <row r="372" spans="1:13" x14ac:dyDescent="0.2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</row>
    <row r="373" spans="1:13" x14ac:dyDescent="0.2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</row>
    <row r="374" spans="1:13" x14ac:dyDescent="0.2">
      <c r="A374" s="52"/>
      <c r="B374" s="55" t="s">
        <v>34</v>
      </c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</row>
    <row r="375" spans="1:13" x14ac:dyDescent="0.2">
      <c r="A375" s="56" t="s">
        <v>29</v>
      </c>
      <c r="B375" s="53">
        <v>515</v>
      </c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</row>
    <row r="376" spans="1:13" x14ac:dyDescent="0.2">
      <c r="A376" s="56" t="s">
        <v>30</v>
      </c>
      <c r="B376" s="53">
        <v>306</v>
      </c>
      <c r="C376" s="53"/>
      <c r="D376" s="54"/>
      <c r="E376" s="53"/>
      <c r="F376" s="53"/>
      <c r="G376" s="53"/>
      <c r="H376" s="53"/>
      <c r="I376" s="53"/>
      <c r="J376" s="53"/>
      <c r="K376" s="53"/>
      <c r="L376" s="53"/>
      <c r="M376" s="53"/>
    </row>
    <row r="377" spans="1:13" x14ac:dyDescent="0.2">
      <c r="A377" s="56" t="s">
        <v>31</v>
      </c>
      <c r="B377" s="53">
        <v>212</v>
      </c>
      <c r="C377" s="57"/>
      <c r="D377" s="54"/>
      <c r="E377" s="53"/>
      <c r="F377" s="53"/>
      <c r="G377" s="53"/>
      <c r="H377" s="53"/>
      <c r="I377" s="53"/>
      <c r="J377" s="53"/>
      <c r="K377" s="53"/>
      <c r="L377" s="53"/>
      <c r="M377" s="53"/>
    </row>
    <row r="378" spans="1:13" x14ac:dyDescent="0.2">
      <c r="A378" s="56" t="s">
        <v>32</v>
      </c>
      <c r="B378" s="53">
        <v>450</v>
      </c>
      <c r="C378" s="58"/>
      <c r="D378" s="54"/>
      <c r="E378" s="53"/>
      <c r="F378" s="53"/>
      <c r="G378" s="53"/>
      <c r="H378" s="53"/>
      <c r="I378" s="53"/>
      <c r="J378" s="53"/>
      <c r="K378" s="53"/>
      <c r="L378" s="53"/>
      <c r="M378" s="53"/>
    </row>
    <row r="379" spans="1:13" x14ac:dyDescent="0.2">
      <c r="A379" s="56" t="s">
        <v>33</v>
      </c>
      <c r="B379" s="53">
        <v>212</v>
      </c>
      <c r="C379" s="53"/>
      <c r="D379" s="54"/>
      <c r="E379" s="53"/>
      <c r="F379" s="53"/>
      <c r="G379" s="53"/>
      <c r="H379" s="53"/>
      <c r="I379" s="53"/>
      <c r="J379" s="53"/>
      <c r="K379" s="53"/>
      <c r="L379" s="53"/>
      <c r="M379" s="53"/>
    </row>
    <row r="380" spans="1:13" x14ac:dyDescent="0.2">
      <c r="A380" s="52"/>
      <c r="B380" s="53"/>
      <c r="C380" s="53"/>
      <c r="D380" s="54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1:13" x14ac:dyDescent="0.2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</row>
  </sheetData>
  <phoneticPr fontId="5" type="noConversion"/>
  <pageMargins left="0.75" right="0.75" top="1" bottom="1" header="0.5" footer="0.5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invio correttoxpubblic.</vt:lpstr>
    </vt:vector>
  </TitlesOfParts>
  <Company>CCIAA Genova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Rosella Mantellassi</dc:creator>
  <cp:lastModifiedBy>Canepa Caterina</cp:lastModifiedBy>
  <cp:lastPrinted>2018-11-26T07:23:58Z</cp:lastPrinted>
  <dcterms:created xsi:type="dcterms:W3CDTF">2007-10-18T09:57:53Z</dcterms:created>
  <dcterms:modified xsi:type="dcterms:W3CDTF">2025-01-21T09:14:41Z</dcterms:modified>
</cp:coreProperties>
</file>