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^DIC" sheetId="1" r:id="rId1"/>
    <sheet name="1^DIC" sheetId="2" r:id="rId2"/>
    <sheet name="2^NOV" sheetId="3" r:id="rId3"/>
    <sheet name="1^NOV" sheetId="4" r:id="rId4"/>
    <sheet name="2^OTT" sheetId="5" r:id="rId5"/>
    <sheet name="1^OTT" sheetId="6" r:id="rId6"/>
    <sheet name="2^SETT" sheetId="7" r:id="rId7"/>
    <sheet name="1^SETT" sheetId="8" r:id="rId8"/>
    <sheet name="AGO" sheetId="9" r:id="rId9"/>
    <sheet name="2^ LUG" sheetId="10" r:id="rId10"/>
    <sheet name="1^ LUG" sheetId="11" r:id="rId11"/>
    <sheet name="2^ GIU" sheetId="12" r:id="rId12"/>
    <sheet name="1^ GIU" sheetId="13" r:id="rId13"/>
    <sheet name="2^ MAG" sheetId="14" r:id="rId14"/>
    <sheet name="1^ MAG" sheetId="15" r:id="rId15"/>
    <sheet name="2^ APR" sheetId="16" r:id="rId16"/>
    <sheet name="1^ APR" sheetId="17" r:id="rId17"/>
    <sheet name="2^ MAR" sheetId="18" r:id="rId18"/>
    <sheet name="1^ MAR" sheetId="19" r:id="rId19"/>
    <sheet name="2^ FEB" sheetId="20" r:id="rId20"/>
    <sheet name="1^  FEB" sheetId="21" r:id="rId21"/>
    <sheet name=" 2 ^ GENN" sheetId="22" r:id="rId22"/>
    <sheet name="1^  GENN" sheetId="23" r:id="rId23"/>
  </sheets>
  <externalReferences>
    <externalReference r:id="rId26"/>
  </externalReferences>
  <definedNames>
    <definedName name="_xlnm.Print_Area" localSheetId="21">' 2 ^ GENN'!$A$1:$F$62</definedName>
    <definedName name="_xlnm.Print_Area" localSheetId="20">'1^  FEB'!$A$1:$F$62</definedName>
    <definedName name="_xlnm.Print_Area" localSheetId="22">'1^  GENN'!$A$1:$F$62</definedName>
    <definedName name="_xlnm.Print_Area" localSheetId="16">'1^ APR'!$A$1:$D$65</definedName>
    <definedName name="_xlnm.Print_Area" localSheetId="12">'1^ GIU'!$A$1:$D$65</definedName>
    <definedName name="_xlnm.Print_Area" localSheetId="10">'1^ LUG'!$A$1:$E$65</definedName>
    <definedName name="_xlnm.Print_Area" localSheetId="14">'1^ MAG'!$A$1:$D$65</definedName>
    <definedName name="_xlnm.Print_Area" localSheetId="18">'1^ MAR'!$A$1:$D$66</definedName>
    <definedName name="_xlnm.Print_Area" localSheetId="3">'1^NOV'!$A$1:$E$66</definedName>
    <definedName name="_xlnm.Print_Area" localSheetId="15">'2^ APR'!$A$1:$D$65</definedName>
    <definedName name="_xlnm.Print_Area" localSheetId="19">'2^ FEB'!$A$1:$F$62</definedName>
    <definedName name="_xlnm.Print_Area" localSheetId="11">'2^ GIU'!$A$1:$E$66</definedName>
    <definedName name="_xlnm.Print_Area" localSheetId="13">'2^ MAG'!$A$1:$D$65</definedName>
    <definedName name="_xlnm.Print_Area" localSheetId="17">'2^ MAR'!$A$1:$D$65</definedName>
  </definedNames>
  <calcPr fullCalcOnLoad="1"/>
</workbook>
</file>

<file path=xl/sharedStrings.xml><?xml version="1.0" encoding="utf-8"?>
<sst xmlns="http://schemas.openxmlformats.org/spreadsheetml/2006/main" count="1804" uniqueCount="121">
  <si>
    <t>CAMERA DI COMMERCIO I.A.A. - GENOVA</t>
  </si>
  <si>
    <t xml:space="preserve">PREZZI AL CONSUMO DEI PRODOTTI PETROLIFERI RILEVATI NELLA PROVINCIA DI GENOVA DALLA COMMISSIONE </t>
  </si>
  <si>
    <t>COSTITUITA PRESSO LA BORSA MERCI</t>
  </si>
  <si>
    <r>
      <t xml:space="preserve">RIUNIONE DEL 15 GENNAIO 2002 - QUOTAZIONI  MEDIE RIFERITE AL  PERIODO  1-15 GENNAIO 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</si>
  <si>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>Pagamento contanti</t>
  </si>
  <si>
    <t>Pagamento differito 30 gg.</t>
  </si>
  <si>
    <t>Pagamento differito          30 gg.</t>
  </si>
  <si>
    <t>EURO</t>
  </si>
  <si>
    <t>LIRE</t>
  </si>
  <si>
    <t>GASOLIO PER USO RISCALDAMENTO (0,2% ZOLFO) (1)</t>
  </si>
  <si>
    <t>(Franco consumatore  Provincia di Genova -IVA 20% inclusa)</t>
  </si>
  <si>
    <t>Accisa: € 403,21391 per 1.000 litri</t>
  </si>
  <si>
    <t>- da 0 a 1.000 litri ……………………………………………..</t>
  </si>
  <si>
    <t>il litro</t>
  </si>
  <si>
    <t>- da 1.001 a 2.000 litri …………………………………….…</t>
  </si>
  <si>
    <t>- da 2.001 a 5.000 litri …………………………………….…</t>
  </si>
  <si>
    <t>- da 5.001 a 10.000 litri ………………………………...……</t>
  </si>
  <si>
    <t>- da 10.001 a 20.000 litri ……………………………….……..</t>
  </si>
  <si>
    <t>- oltre 20.000 litri ………………………………………….……</t>
  </si>
  <si>
    <r>
      <t xml:space="preserve">GASOLIO PER USO AGRICOLO </t>
    </r>
    <r>
      <rPr>
        <b/>
        <sz val="8"/>
        <rFont val="Arial"/>
        <family val="2"/>
      </rPr>
      <t>(0,035% zolfo)</t>
    </r>
  </si>
  <si>
    <t>(Franco domicilio consumatore - IVA 10% inclusa)</t>
  </si>
  <si>
    <t>Accisa: € 88,7070602 per 1.000 litri</t>
  </si>
  <si>
    <t>- da 5.000 a 10.000 kg……………………………………...…….</t>
  </si>
  <si>
    <r>
      <t xml:space="preserve">GASOLIO PER RISCALDAMENTO SERRE </t>
    </r>
    <r>
      <rPr>
        <b/>
        <sz val="8"/>
        <rFont val="Arial"/>
        <family val="2"/>
      </rPr>
      <t xml:space="preserve"> (0,035% zolfo) (2)</t>
    </r>
  </si>
  <si>
    <r>
      <t xml:space="preserve">OLIO COMBUSTIBILE FLUIDO PER RISCALDAMENTO </t>
    </r>
    <r>
      <rPr>
        <b/>
        <sz val="8"/>
        <rFont val="Arial"/>
        <family val="2"/>
      </rPr>
      <t>3/5° E - BTZ (0,3% zolfo)</t>
    </r>
  </si>
  <si>
    <t xml:space="preserve"> (Franco consumatore Provincia di Genova - IVA 20% inclusa</t>
  </si>
  <si>
    <t>Accisa: € 189,83664 per 1.000 kg</t>
  </si>
  <si>
    <t>- frazionato da 3.001 a 5.000 kg…………………………….……</t>
  </si>
  <si>
    <t>il kg</t>
  </si>
  <si>
    <t>- da 5.001 a 20.000 kg………………………………………….…</t>
  </si>
  <si>
    <t>- autotrenobotte completo oltre 20.000 kg……………………...</t>
  </si>
  <si>
    <r>
      <t xml:space="preserve">OLIO COMBUSTIBILE DENSO PER RISCALDAMENTO </t>
    </r>
    <r>
      <rPr>
        <b/>
        <sz val="8"/>
        <rFont val="Arial"/>
        <family val="2"/>
      </rPr>
      <t>13°E - BTZ (0,3 zolfo)</t>
    </r>
  </si>
  <si>
    <t>(Franco consumatore Prov. di Genova - IVA 10% inclusa)</t>
  </si>
  <si>
    <t>Accisa: € 64,2421 per 1.000 kg</t>
  </si>
  <si>
    <t xml:space="preserve">    - frazionato fino a 15.000 kg…………………………………..</t>
  </si>
  <si>
    <t xml:space="preserve">    - autotrenobotte completo ………………………………..……</t>
  </si>
  <si>
    <t>PRODOTTI PER AUTOTRAZIONE</t>
  </si>
  <si>
    <t>IVA 20% inclusa - Franco distributore stradale - con servizio-</t>
  </si>
  <si>
    <r>
      <t xml:space="preserve">  * BENZINA </t>
    </r>
    <r>
      <rPr>
        <sz val="9"/>
        <rFont val="Arial"/>
        <family val="2"/>
      </rPr>
      <t xml:space="preserve">Super senza piombo </t>
    </r>
    <r>
      <rPr>
        <b/>
        <sz val="9"/>
        <rFont val="Arial"/>
        <family val="2"/>
      </rPr>
      <t xml:space="preserve">     </t>
    </r>
  </si>
  <si>
    <t xml:space="preserve">     Accisa: € 541,84231 per 1.000 litri</t>
  </si>
  <si>
    <t xml:space="preserve">  * GASOLIO (0,035% zolfo- Indice Diesel non infer. A 53)</t>
  </si>
  <si>
    <t xml:space="preserve">     Accisa: € 403,21391 per 1.000 litri</t>
  </si>
  <si>
    <r>
      <t xml:space="preserve"> </t>
    </r>
    <r>
      <rPr>
        <b/>
        <sz val="9"/>
        <rFont val="Arial"/>
        <family val="2"/>
      </rPr>
      <t xml:space="preserve"> * GPL</t>
    </r>
    <r>
      <rPr>
        <sz val="9"/>
        <rFont val="Arial"/>
        <family val="2"/>
      </rPr>
      <t xml:space="preserve"> (miscela di gas propano liquefatto)………………..…</t>
    </r>
  </si>
  <si>
    <t xml:space="preserve">     Accisa: € 156,62475 per 1.000 litri</t>
  </si>
  <si>
    <r>
      <t xml:space="preserve">BITUMI STRADALI </t>
    </r>
    <r>
      <rPr>
        <sz val="8"/>
        <rFont val="Arial"/>
        <family val="2"/>
      </rPr>
      <t xml:space="preserve">(Franco consumatore Provincia di Genova - IVA 20% esclusa )            </t>
    </r>
    <r>
      <rPr>
        <b/>
        <sz val="9"/>
        <rFont val="Arial"/>
        <family val="2"/>
      </rPr>
      <t xml:space="preserve"> </t>
    </r>
  </si>
  <si>
    <t>Accisa: € 30,99 per 1.000 kg</t>
  </si>
  <si>
    <t>la t</t>
  </si>
  <si>
    <t>OLIO COMBUSTIBILE DENSO BTZ (Zolfo non superiore all'1%)</t>
  </si>
  <si>
    <t xml:space="preserve">(Franco consumatore Provincia di Genova - IVA 10% esclusa ) </t>
  </si>
  <si>
    <t>Accisa: € 31,38870 per 1.000 kg</t>
  </si>
  <si>
    <t xml:space="preserve">    - autotrenobotte completo …………………………………...…</t>
  </si>
  <si>
    <t>GPL: BOMBOLE</t>
  </si>
  <si>
    <r>
      <t xml:space="preserve">(Al consumo - franco magazzino rivenditore- </t>
    </r>
    <r>
      <rPr>
        <b/>
        <sz val="8"/>
        <rFont val="Arial"/>
        <family val="2"/>
      </rPr>
      <t>Accisa</t>
    </r>
    <r>
      <rPr>
        <sz val="8"/>
        <rFont val="Arial"/>
        <family val="2"/>
      </rPr>
      <t>:</t>
    </r>
    <r>
      <rPr>
        <b/>
        <sz val="8"/>
        <rFont val="Arial"/>
        <family val="2"/>
      </rPr>
      <t>€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189,94458 per 1.000 kg</t>
    </r>
    <r>
      <rPr>
        <sz val="8"/>
        <rFont val="Arial"/>
        <family val="2"/>
      </rPr>
      <t>)</t>
    </r>
  </si>
  <si>
    <t xml:space="preserve">  - da 10 kg - miscela (IVA 10% inclusa)……………….………</t>
  </si>
  <si>
    <t xml:space="preserve">  - da 15 kg - miscela (IVA 10% inclusa)……………….………</t>
  </si>
  <si>
    <t xml:space="preserve">  - da 25 kg - propano (IVA 20% inclusa)………………...…….</t>
  </si>
  <si>
    <r>
      <t>GPL : sfuso</t>
    </r>
    <r>
      <rPr>
        <sz val="9"/>
        <rFont val="Arial"/>
        <family val="2"/>
      </rPr>
      <t xml:space="preserve"> (propano - IVA 20% inclusa)</t>
    </r>
  </si>
  <si>
    <t>Accisa: € 98,77119 per 1.000 litri</t>
  </si>
  <si>
    <t xml:space="preserve">  - per consegne di 1000 lt. In cisternetta (in comodato)……</t>
  </si>
  <si>
    <t>1) Nella Riviera di Levante si riscontrano maggiorazioni di € 0,026 circa al litro.  2) Prodotto esente da accisa fino al 30/06/2002</t>
  </si>
  <si>
    <r>
      <t xml:space="preserve">RIUNIONE DEL 31 GENNAIO 2002 - QUOTAZIONI  MEDIE RIFERITE AL  PERIODO  16-31 GENNAIO 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</si>
  <si>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 xml:space="preserve">PREZZI AL CONSUMO DEI PRODOTTI PETROLIFERI RILEVATI NELLA PROVINCIA DI GENOVA DALL'APPOSITA COMMISSIONE </t>
  </si>
  <si>
    <r>
      <t xml:space="preserve">RIUNIONE DEL 18 FEBBRAIO 2002 - QUOTAZIONI  MEDIE RIFERITE AL  PERIODO  1-15 FEBBRAIO 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</si>
  <si>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>PREZZI AL CONSUMO DEI PRODOTTI PETROLIFERI RILEVATI NELLA PROVINCIA DI GENOVA DALL'APPOSITA COMMISSIONE</t>
  </si>
  <si>
    <r>
      <t xml:space="preserve">RIUNIONE DEL 28 FEBBRAIO 2002 - QUOTAZIONI  MEDIE RIFERITE AL PERIODO  16-28 FEBBRAIO 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</si>
  <si>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14 MARZO 2002 - QUOTAZIONI MEDIE RIFERITE AL PERIODO 1-15 MARZO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</si>
  <si>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 xml:space="preserve"> GASOLIO PER USO RISCALDAMENTO (0,2% ZOLFO) (1)</t>
  </si>
  <si>
    <t xml:space="preserve"> (Franco consumatore  Provincia di Genova -IVA 20% inclusa)</t>
  </si>
  <si>
    <t xml:space="preserve"> Accisa: € 403,21391 per 1.000 litri</t>
  </si>
  <si>
    <r>
      <t xml:space="preserve"> GASOLIO PER USO AGRICOLO </t>
    </r>
    <r>
      <rPr>
        <b/>
        <sz val="8"/>
        <rFont val="Arial"/>
        <family val="2"/>
      </rPr>
      <t>(0,035% zolfo)</t>
    </r>
  </si>
  <si>
    <t xml:space="preserve"> (Franco domicilio consumatore - IVA 10% inclusa)</t>
  </si>
  <si>
    <t xml:space="preserve"> Accisa: € 88,7070602 per 1.000 litri</t>
  </si>
  <si>
    <r>
      <t xml:space="preserve"> GASOLIO PER RISCALDAMENTO SERRE </t>
    </r>
    <r>
      <rPr>
        <b/>
        <sz val="8"/>
        <rFont val="Arial"/>
        <family val="2"/>
      </rPr>
      <t xml:space="preserve"> (0,035% zolfo) (2)</t>
    </r>
  </si>
  <si>
    <r>
      <t xml:space="preserve"> OLIO COMBUSTIBILE FLUIDO PER RISCALDAMENTO </t>
    </r>
    <r>
      <rPr>
        <b/>
        <sz val="8"/>
        <rFont val="Arial"/>
        <family val="2"/>
      </rPr>
      <t>3/5° E - BTZ (0,3% zolfo)</t>
    </r>
  </si>
  <si>
    <t xml:space="preserve"> (Franco consumatore Provincia di Genova - IVA 20% inclusa)</t>
  </si>
  <si>
    <t xml:space="preserve"> Accisa: € 189,83664 per 1.000 kg</t>
  </si>
  <si>
    <r>
      <t xml:space="preserve"> OLIO COMBUSTIBILE DENSO PER RISCALDAMENTO </t>
    </r>
    <r>
      <rPr>
        <b/>
        <sz val="8"/>
        <rFont val="Arial"/>
        <family val="2"/>
      </rPr>
      <t>13°E - BTZ (0,3 zolfo)</t>
    </r>
  </si>
  <si>
    <t xml:space="preserve"> (Franco consumatore Prov. di Genova - IVA 10% inclusa)</t>
  </si>
  <si>
    <t xml:space="preserve"> Accisa: € 64,2421 per 1.000 kg</t>
  </si>
  <si>
    <t xml:space="preserve"> PRODOTTI PER AUTOTRAZIONE</t>
  </si>
  <si>
    <t xml:space="preserve"> (IVA 20% inclusa - Franco distributore stradale - con servizio)</t>
  </si>
  <si>
    <r>
      <t xml:space="preserve"> BITUMI STRADALI </t>
    </r>
    <r>
      <rPr>
        <sz val="8"/>
        <rFont val="Arial"/>
        <family val="2"/>
      </rPr>
      <t xml:space="preserve">(Franco consumatore Provincia di Genova - IVA 20% esclusa)            </t>
    </r>
    <r>
      <rPr>
        <b/>
        <sz val="9"/>
        <rFont val="Arial"/>
        <family val="2"/>
      </rPr>
      <t xml:space="preserve"> </t>
    </r>
  </si>
  <si>
    <t xml:space="preserve"> Accisa: € 30,99 per 1.000 kg</t>
  </si>
  <si>
    <t>la tonnellata</t>
  </si>
  <si>
    <t xml:space="preserve"> OLIO COMBUSTIBILE DENSO BTZ (Zolfo non superiore all'1%)</t>
  </si>
  <si>
    <t xml:space="preserve"> (Franco consumatore Provincia di Genova - IVA 10% esclusa) </t>
  </si>
  <si>
    <t xml:space="preserve"> Accisa: € 31,38870 per 1.000 kg</t>
  </si>
  <si>
    <t xml:space="preserve"> GPL: BOMBOLE</t>
  </si>
  <si>
    <t xml:space="preserve"> (Al consumo - franco magazzino rivenditore)</t>
  </si>
  <si>
    <r>
      <t xml:space="preserve"> </t>
    </r>
    <r>
      <rPr>
        <b/>
        <sz val="8"/>
        <rFont val="Arial"/>
        <family val="2"/>
      </rPr>
      <t>Accisa</t>
    </r>
    <r>
      <rPr>
        <sz val="8"/>
        <rFont val="Arial"/>
        <family val="2"/>
      </rPr>
      <t>:</t>
    </r>
    <r>
      <rPr>
        <b/>
        <sz val="8"/>
        <rFont val="Arial"/>
        <family val="2"/>
      </rPr>
      <t>€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189,94458 per 1.000 kg</t>
    </r>
  </si>
  <si>
    <t>*</t>
  </si>
  <si>
    <t xml:space="preserve"> GPL : sfuso</t>
  </si>
  <si>
    <r>
      <t xml:space="preserve"> (</t>
    </r>
    <r>
      <rPr>
        <sz val="8"/>
        <rFont val="Arial"/>
        <family val="2"/>
      </rPr>
      <t>propano - IVA 20% inclusa)</t>
    </r>
  </si>
  <si>
    <t xml:space="preserve"> Accisa: € 98,77119 per 1.000 litri</t>
  </si>
  <si>
    <t>* A rettifica di quanto riportato sul listino precedente si comunica che i prezzi delle bombole risultano invariati dalla 2^ quindicina di gennaio.</t>
  </si>
  <si>
    <r>
      <t xml:space="preserve">RIUNIONE DEL 3 APRILE 2002 - QUOTAZIONI MEDIE RIFERITE AL PERIODO 16-31 MARZO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</si>
  <si>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DEL15 APRILE 2002 - QUOTAZIONI MEDIE RIFERITE AL PERIODO 1-15 APRILE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</si>
  <si>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2 MAGGIO 2002 - QUOTAZIONI MEDIE RIFERITE AL PERIODO 16-30 APRILE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</si>
  <si>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16 MAGGIO 2002 - QUOTAZIONI MEDIE RIFERITE AL PERIODO 1-15 MAGGIO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</si>
  <si>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3 GIUGNO 2002 - QUOTAZIONI MEDIE RIFERITE AL PERIODO 16-31 MAGGIO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</si>
  <si>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17 GIUGNO 2002 - QUOTAZIONI MEDIE RIFERITE AL PERIODO 1-15 GIUGNO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</si>
  <si>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1° LUGLIO 2002 - QUOTAZIONI MEDIE RIFERITE AL PERIODO 16-30 GIUGNO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</si>
  <si>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>Accisa</t>
  </si>
  <si>
    <t>per 1000 litri</t>
  </si>
  <si>
    <t>per 1000 kg</t>
  </si>
  <si>
    <t>la tonn.</t>
  </si>
  <si>
    <r>
      <t xml:space="preserve">RIUNIONE DEL 18 LUGLIO 2002 - QUOTAZIONI MEDIE RIFERITE AL PERIODO 1-15 LUGLIO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</si>
  <si>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t>1) Nella Riviera di Levante si riscontrano maggiorazioni di € 0,026 circa al litro.  2) Prodotto esente da accisa dall'8/7 al 31/12/2002</t>
  </si>
  <si>
    <r>
      <t xml:space="preserve">RIUNIONE DEL 9 SETTEMBRE 2002 - QUOTAZIONI MEDIE RIFERITE AL PERIODO 16-31 LUGLIO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</si>
  <si>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9 SETTEMBRE 2002 - QUOTAZIONI MEDIE RIFERITE AL PERIODO 1-31 AGOSTO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</si>
  <si>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16 SETTEMBRE 2002 - QUOTAZIONI MEDIE RIFERITE AL PERIODO 1-15 SETTEMBRE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</si>
  <si>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3 OTTOBRE 2002 - QUOTAZIONI MEDIE RIFERITE AL PERIODO 16-30 SETTEMBRE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</si>
  <si>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 GASOLIO PER RISCALDAMENTO SERRE </t>
    </r>
    <r>
      <rPr>
        <b/>
        <sz val="8"/>
        <rFont val="Arial"/>
        <family val="2"/>
      </rPr>
      <t xml:space="preserve"> (0,035% zolfo)</t>
    </r>
  </si>
  <si>
    <t>(2)</t>
  </si>
  <si>
    <r>
      <t xml:space="preserve"> GASOLIO PER RISCALDAMENTO SERRE </t>
    </r>
    <r>
      <rPr>
        <b/>
        <sz val="8"/>
        <rFont val="Arial"/>
        <family val="2"/>
      </rPr>
      <t xml:space="preserve"> (0,035% zolfo) </t>
    </r>
  </si>
  <si>
    <r>
      <t xml:space="preserve">RIUNIONE DEL 17 OTTOBRE 2002 - QUOTAZIONI MEDIE RIFERITE AL PERIODO 1-15 OTTOBRE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</si>
  <si>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31 OTTOBRE 2002 - QUOTAZIONI MEDIE RIFERITE AL PERIODO 16-31 OTTOBRE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</si>
  <si>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18 NOVEMBRE 2002 - QUOTAZIONI MEDIE RIFERITE AL PERIODO 1-15 NOVEMBRE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</si>
  <si>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5 DICEMBRE 2002 - QUOTAZIONI MEDIE RIFERITE AL PERIODO 16-30 NOVEMBRE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</si>
  <si>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17 DICEMBRE 2002 - QUOTAZIONI MEDIE RIFERITE AL PERIODO 1-15 DICEMBRE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</si>
  <si>
    <r>
      <t xml:space="preserve">RIUNIONE DEL 9 GENNAIO 2003 - QUOTAZIONI MEDIE RIFERITE AL PERIODO 16-31 DICEMBRE 2002     </t>
    </r>
    <r>
      <rPr>
        <sz val="8"/>
        <rFont val="Arial"/>
        <family val="2"/>
      </rPr>
      <t xml:space="preserve">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</si>
</sst>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00"/>
    <numFmt numFmtId="185" formatCode="0.000"/>
    <numFmt numFmtId="186" formatCode="0.0000000"/>
    <numFmt numFmtId="187" formatCode="&quot;€&quot;\ #,##0.00000"/>
    <numFmt numFmtId="188" formatCode="&quot;€&quot;\ #,##0.0000000"/>
    <numFmt numFmtId="189" formatCode="_-&quot;€&quot;\ * #,##0.00000_-;\-&quot;€&quot;\ * #,##0.00000_-;_-&quot;€&quot;\ * &quot;-&quot;?????_-;_-@_-"/>
    <numFmt numFmtId="190" formatCode="_-&quot;€&quot;\ * #,##0.0000_-;\-&quot;€&quot;\ * #,##0.0000_-;_-&quot;€&quot;\ * &quot;-&quot;?????_-;_-@_-"/>
    <numFmt numFmtId="191" formatCode="_-&quot;€&quot;\ * #,##0.00_-;\-&quot;€&quot;\ * #,##0.00_-;_-&quot;€&quot;\ * &quot;-&quot;?????_-;_-@_-"/>
    <numFmt numFmtId="192" formatCode="&quot;€&quot;\ #,##0.0000"/>
    <numFmt numFmtId="193" formatCode="&quot;€&quot;\ #,##0.000"/>
    <numFmt numFmtId="194" formatCode="&quot;€&quot;\ #,##0.00"/>
  </numFmts>
  <fonts count="11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3" fontId="3" fillId="0" borderId="4" xfId="0" applyNumberFormat="1" applyFont="1" applyBorder="1" applyAlignment="1" quotePrefix="1">
      <alignment horizontal="left" wrapText="1" indent="1"/>
    </xf>
    <xf numFmtId="185" fontId="3" fillId="0" borderId="5" xfId="0" applyNumberFormat="1" applyFont="1" applyBorder="1" applyAlignment="1">
      <alignment horizontal="center"/>
    </xf>
    <xf numFmtId="3" fontId="3" fillId="0" borderId="4" xfId="0" applyNumberFormat="1" applyFont="1" applyBorder="1" applyAlignment="1" quotePrefix="1">
      <alignment horizontal="left" vertical="top" wrapText="1" inden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2" fillId="0" borderId="4" xfId="0" applyNumberFormat="1" applyFont="1" applyFill="1" applyBorder="1" applyAlignment="1">
      <alignment horizontal="left" vertical="top" wrapText="1"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5" fontId="5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 horizontal="center"/>
    </xf>
    <xf numFmtId="3" fontId="3" fillId="0" borderId="4" xfId="0" applyNumberFormat="1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186" fontId="5" fillId="0" borderId="0" xfId="0" applyNumberFormat="1" applyFont="1" applyAlignment="1">
      <alignment/>
    </xf>
    <xf numFmtId="3" fontId="2" fillId="0" borderId="4" xfId="0" applyNumberFormat="1" applyFont="1" applyBorder="1" applyAlignment="1">
      <alignment/>
    </xf>
    <xf numFmtId="185" fontId="0" fillId="0" borderId="0" xfId="0" applyNumberFormat="1" applyAlignment="1">
      <alignment/>
    </xf>
    <xf numFmtId="3" fontId="5" fillId="0" borderId="4" xfId="0" applyNumberFormat="1" applyFont="1" applyBorder="1" applyAlignment="1">
      <alignment wrapText="1"/>
    </xf>
    <xf numFmtId="184" fontId="3" fillId="0" borderId="5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184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3" fontId="3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left" vertical="top" wrapText="1"/>
    </xf>
    <xf numFmtId="184" fontId="5" fillId="0" borderId="5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left" vertical="top" wrapText="1"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/>
    </xf>
    <xf numFmtId="184" fontId="3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/>
    </xf>
    <xf numFmtId="3" fontId="3" fillId="2" borderId="4" xfId="0" applyNumberFormat="1" applyFont="1" applyFill="1" applyBorder="1" applyAlignment="1" quotePrefix="1">
      <alignment horizontal="left" vertical="top" wrapText="1" indent="1"/>
    </xf>
    <xf numFmtId="3" fontId="3" fillId="2" borderId="5" xfId="0" applyNumberFormat="1" applyFont="1" applyFill="1" applyBorder="1" applyAlignment="1">
      <alignment horizontal="center"/>
    </xf>
    <xf numFmtId="185" fontId="3" fillId="2" borderId="5" xfId="0" applyNumberFormat="1" applyFont="1" applyFill="1" applyBorder="1" applyAlignment="1">
      <alignment horizontal="center"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85" fontId="0" fillId="2" borderId="0" xfId="0" applyNumberFormat="1" applyFill="1" applyAlignment="1">
      <alignment/>
    </xf>
    <xf numFmtId="3" fontId="5" fillId="0" borderId="5" xfId="0" applyNumberFormat="1" applyFont="1" applyBorder="1" applyAlignment="1">
      <alignment/>
    </xf>
    <xf numFmtId="3" fontId="3" fillId="2" borderId="4" xfId="0" applyNumberFormat="1" applyFont="1" applyFill="1" applyBorder="1" applyAlignment="1">
      <alignment horizontal="left" vertical="top" wrapText="1"/>
    </xf>
    <xf numFmtId="3" fontId="10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top" wrapText="1"/>
    </xf>
    <xf numFmtId="187" fontId="4" fillId="0" borderId="4" xfId="0" applyNumberFormat="1" applyFont="1" applyBorder="1" applyAlignment="1">
      <alignment horizontal="center" vertical="top" wrapText="1"/>
    </xf>
    <xf numFmtId="3" fontId="5" fillId="0" borderId="4" xfId="0" applyNumberFormat="1" applyFont="1" applyBorder="1" applyAlignment="1" quotePrefix="1">
      <alignment horizontal="center" wrapText="1"/>
    </xf>
    <xf numFmtId="3" fontId="5" fillId="0" borderId="4" xfId="0" applyNumberFormat="1" applyFont="1" applyBorder="1" applyAlignment="1" quotePrefix="1">
      <alignment horizontal="center" vertical="top" wrapText="1"/>
    </xf>
    <xf numFmtId="3" fontId="5" fillId="2" borderId="4" xfId="0" applyNumberFormat="1" applyFont="1" applyFill="1" applyBorder="1" applyAlignment="1" quotePrefix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188" fontId="4" fillId="0" borderId="5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 quotePrefix="1">
      <alignment horizontal="center"/>
    </xf>
    <xf numFmtId="3" fontId="3" fillId="0" borderId="8" xfId="0" applyNumberFormat="1" applyFont="1" applyBorder="1" applyAlignment="1">
      <alignment horizontal="center"/>
    </xf>
    <xf numFmtId="3" fontId="5" fillId="0" borderId="4" xfId="0" applyNumberFormat="1" applyFont="1" applyBorder="1" applyAlignment="1" quotePrefix="1">
      <alignment horizontal="center"/>
    </xf>
    <xf numFmtId="3" fontId="4" fillId="0" borderId="4" xfId="0" applyNumberFormat="1" applyFont="1" applyBorder="1" applyAlignment="1">
      <alignment horizontal="center"/>
    </xf>
    <xf numFmtId="189" fontId="4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 wrapText="1"/>
    </xf>
    <xf numFmtId="3" fontId="0" fillId="0" borderId="5" xfId="0" applyNumberFormat="1" applyBorder="1" applyAlignment="1">
      <alignment/>
    </xf>
    <xf numFmtId="191" fontId="4" fillId="0" borderId="4" xfId="0" applyNumberFormat="1" applyFont="1" applyBorder="1" applyAlignment="1">
      <alignment horizontal="left"/>
    </xf>
    <xf numFmtId="3" fontId="5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94" fontId="4" fillId="0" borderId="4" xfId="0" applyNumberFormat="1" applyFont="1" applyBorder="1" applyAlignment="1">
      <alignment horizontal="center" vertical="top" wrapText="1"/>
    </xf>
    <xf numFmtId="184" fontId="4" fillId="0" borderId="0" xfId="0" applyNumberFormat="1" applyFont="1" applyAlignment="1">
      <alignment horizontal="center" vertical="center"/>
    </xf>
    <xf numFmtId="3" fontId="4" fillId="0" borderId="4" xfId="0" applyNumberFormat="1" applyFont="1" applyBorder="1" applyAlignment="1" quotePrefix="1">
      <alignment horizontal="center" vertical="top" wrapText="1"/>
    </xf>
    <xf numFmtId="184" fontId="4" fillId="0" borderId="9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4" fontId="4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184" fontId="5" fillId="0" borderId="0" xfId="0" applyNumberFormat="1" applyFont="1" applyAlignment="1">
      <alignment vertic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 topLeftCell="A1">
      <selection activeCell="A5" sqref="A5:E5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5" max="5" width="9.421875" style="0" bestFit="1" customWidth="1"/>
  </cols>
  <sheetData>
    <row r="1" spans="1:5" ht="12.75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120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5" customHeight="1">
      <c r="A10" s="19" t="s">
        <v>67</v>
      </c>
      <c r="B10" s="65">
        <v>403.21391</v>
      </c>
      <c r="C10" s="17"/>
      <c r="D10" s="17"/>
      <c r="E10" s="17"/>
    </row>
    <row r="11" spans="1:5" ht="15" customHeight="1">
      <c r="A11" s="21" t="s">
        <v>12</v>
      </c>
      <c r="B11" s="66"/>
      <c r="C11" s="17" t="s">
        <v>13</v>
      </c>
      <c r="D11" s="22">
        <f>D13+0.024</f>
        <v>0.986</v>
      </c>
      <c r="E11" s="22">
        <f aca="true" t="shared" si="0" ref="E11:E16">D11+0.006</f>
        <v>0.992</v>
      </c>
    </row>
    <row r="12" spans="1:5" ht="15" customHeight="1">
      <c r="A12" s="23" t="s">
        <v>14</v>
      </c>
      <c r="B12" s="67"/>
      <c r="C12" s="17" t="s">
        <v>13</v>
      </c>
      <c r="D12" s="22">
        <f>D13+0.013</f>
        <v>0.975</v>
      </c>
      <c r="E12" s="22">
        <f t="shared" si="0"/>
        <v>0.981</v>
      </c>
    </row>
    <row r="13" spans="1:5" ht="15" customHeight="1">
      <c r="A13" s="54" t="s">
        <v>15</v>
      </c>
      <c r="B13" s="68"/>
      <c r="C13" s="55" t="s">
        <v>13</v>
      </c>
      <c r="D13" s="56">
        <v>0.962</v>
      </c>
      <c r="E13" s="56">
        <f t="shared" si="0"/>
        <v>0.968</v>
      </c>
    </row>
    <row r="14" spans="1:5" ht="15" customHeight="1">
      <c r="A14" s="23" t="s">
        <v>16</v>
      </c>
      <c r="B14" s="67"/>
      <c r="C14" s="17" t="s">
        <v>13</v>
      </c>
      <c r="D14" s="22">
        <f>D13-0.013</f>
        <v>0.949</v>
      </c>
      <c r="E14" s="22">
        <f t="shared" si="0"/>
        <v>0.955</v>
      </c>
    </row>
    <row r="15" spans="1:5" ht="15" customHeight="1">
      <c r="A15" s="23" t="s">
        <v>17</v>
      </c>
      <c r="B15" s="67"/>
      <c r="C15" s="17" t="s">
        <v>13</v>
      </c>
      <c r="D15" s="22">
        <f>D13-0.024</f>
        <v>0.938</v>
      </c>
      <c r="E15" s="22">
        <f t="shared" si="0"/>
        <v>0.944</v>
      </c>
    </row>
    <row r="16" spans="1:5" ht="15" customHeight="1">
      <c r="A16" s="23" t="s">
        <v>18</v>
      </c>
      <c r="B16" s="67"/>
      <c r="C16" s="17" t="s">
        <v>13</v>
      </c>
      <c r="D16" s="22">
        <f>D13-0.033</f>
        <v>0.9289999999999999</v>
      </c>
      <c r="E16" s="22">
        <f t="shared" si="0"/>
        <v>0.9349999999999999</v>
      </c>
    </row>
    <row r="17" spans="1:5" ht="7.5" customHeight="1">
      <c r="A17" s="14"/>
      <c r="B17" s="63"/>
      <c r="C17" s="17"/>
      <c r="D17" s="22"/>
      <c r="E17" s="22"/>
    </row>
    <row r="18" spans="1:5" ht="15" customHeight="1">
      <c r="A18" s="26" t="s">
        <v>69</v>
      </c>
      <c r="B18" s="69" t="s">
        <v>103</v>
      </c>
      <c r="C18" s="17"/>
      <c r="D18" s="22"/>
      <c r="E18" s="22"/>
    </row>
    <row r="19" spans="1:5" ht="15" customHeight="1">
      <c r="A19" s="60" t="s">
        <v>70</v>
      </c>
      <c r="B19" s="70">
        <v>88.7070602</v>
      </c>
      <c r="C19" s="28"/>
      <c r="D19" s="29"/>
      <c r="E19" s="29"/>
    </row>
    <row r="20" spans="1:5" ht="15" customHeight="1">
      <c r="A20" s="35" t="s">
        <v>22</v>
      </c>
      <c r="B20" s="71"/>
      <c r="C20" s="72" t="s">
        <v>13</v>
      </c>
      <c r="D20" s="3"/>
      <c r="E20" s="22">
        <v>0.462</v>
      </c>
    </row>
    <row r="21" spans="1:5" ht="7.5" customHeight="1">
      <c r="A21" s="35"/>
      <c r="B21" s="73"/>
      <c r="C21" s="17"/>
      <c r="D21" s="3"/>
      <c r="E21" s="22"/>
    </row>
    <row r="22" spans="1:5" ht="15" customHeight="1">
      <c r="A22" s="26" t="s">
        <v>112</v>
      </c>
      <c r="B22" s="83" t="s">
        <v>113</v>
      </c>
      <c r="C22" s="17"/>
      <c r="D22" s="3"/>
      <c r="E22" s="22"/>
    </row>
    <row r="23" spans="1:5" ht="15" customHeight="1">
      <c r="A23" s="27" t="s">
        <v>70</v>
      </c>
      <c r="B23" s="65"/>
      <c r="C23" s="17"/>
      <c r="D23" s="3"/>
      <c r="E23" s="22"/>
    </row>
    <row r="24" spans="1:5" ht="15" customHeight="1">
      <c r="A24" s="35" t="s">
        <v>22</v>
      </c>
      <c r="B24" s="73"/>
      <c r="C24" s="17" t="s">
        <v>13</v>
      </c>
      <c r="D24" s="22"/>
      <c r="E24" s="22">
        <v>0.371</v>
      </c>
    </row>
    <row r="25" spans="1:5" ht="7.5" customHeight="1">
      <c r="A25" s="35"/>
      <c r="B25" s="73"/>
      <c r="C25" s="17"/>
      <c r="D25" s="22"/>
      <c r="E25" s="22"/>
    </row>
    <row r="26" spans="1:5" ht="15" customHeight="1">
      <c r="A26" s="36" t="s">
        <v>73</v>
      </c>
      <c r="B26" s="74" t="s">
        <v>104</v>
      </c>
      <c r="C26" s="17"/>
      <c r="D26" s="22"/>
      <c r="E26" s="22"/>
    </row>
    <row r="27" spans="1:5" ht="15" customHeight="1">
      <c r="A27" s="27" t="s">
        <v>74</v>
      </c>
      <c r="B27" s="65">
        <v>189.83664</v>
      </c>
      <c r="C27" s="17"/>
      <c r="D27" s="22"/>
      <c r="E27" s="22"/>
    </row>
    <row r="28" spans="1:5" ht="15" customHeight="1">
      <c r="A28" s="35" t="s">
        <v>27</v>
      </c>
      <c r="B28" s="73"/>
      <c r="C28" s="17" t="s">
        <v>28</v>
      </c>
      <c r="D28" s="22">
        <v>0.78</v>
      </c>
      <c r="E28" s="22">
        <f>D28+0.006</f>
        <v>0.786</v>
      </c>
    </row>
    <row r="29" spans="1:5" ht="15" customHeight="1">
      <c r="A29" s="35" t="s">
        <v>29</v>
      </c>
      <c r="B29" s="73"/>
      <c r="C29" s="17" t="s">
        <v>28</v>
      </c>
      <c r="D29" s="22">
        <f>D28-0.01</f>
        <v>0.77</v>
      </c>
      <c r="E29" s="22">
        <f>D29+0.006</f>
        <v>0.776</v>
      </c>
    </row>
    <row r="30" spans="1:5" ht="15" customHeight="1">
      <c r="A30" s="35" t="s">
        <v>30</v>
      </c>
      <c r="B30" s="73"/>
      <c r="C30" s="17" t="s">
        <v>28</v>
      </c>
      <c r="D30" s="22">
        <f>D28-0.026</f>
        <v>0.754</v>
      </c>
      <c r="E30" s="22">
        <f>D30+0.006</f>
        <v>0.76</v>
      </c>
    </row>
    <row r="31" spans="1:5" ht="7.5" customHeight="1">
      <c r="A31" s="14"/>
      <c r="B31" s="63"/>
      <c r="C31" s="17"/>
      <c r="D31" s="22"/>
      <c r="E31" s="22"/>
    </row>
    <row r="32" spans="1:5" ht="15" customHeight="1">
      <c r="A32" s="36" t="s">
        <v>76</v>
      </c>
      <c r="B32" s="74" t="s">
        <v>104</v>
      </c>
      <c r="C32" s="17"/>
      <c r="D32" s="22"/>
      <c r="E32" s="22"/>
    </row>
    <row r="33" spans="1:5" ht="15" customHeight="1">
      <c r="A33" s="27" t="s">
        <v>77</v>
      </c>
      <c r="B33" s="65">
        <v>64.2421</v>
      </c>
      <c r="C33" s="30"/>
      <c r="D33" s="29"/>
      <c r="E33" s="29"/>
    </row>
    <row r="34" spans="1:5" ht="15" customHeight="1">
      <c r="A34" s="14" t="s">
        <v>34</v>
      </c>
      <c r="B34" s="65"/>
      <c r="C34" s="17" t="s">
        <v>28</v>
      </c>
      <c r="D34" s="22">
        <v>0.645</v>
      </c>
      <c r="E34" s="22">
        <f>D34+0.003</f>
        <v>0.648</v>
      </c>
    </row>
    <row r="35" spans="1:5" ht="15" customHeight="1">
      <c r="A35" s="14" t="s">
        <v>35</v>
      </c>
      <c r="B35" s="63"/>
      <c r="C35" s="17" t="s">
        <v>28</v>
      </c>
      <c r="D35" s="22">
        <f>D34-0.015</f>
        <v>0.63</v>
      </c>
      <c r="E35" s="22">
        <f>D35+0.003</f>
        <v>0.633</v>
      </c>
    </row>
    <row r="36" spans="1:5" ht="7.5" customHeight="1">
      <c r="A36" s="14"/>
      <c r="B36" s="63"/>
      <c r="C36" s="17"/>
      <c r="D36" s="22"/>
      <c r="E36" s="22"/>
    </row>
    <row r="37" spans="1:5" ht="15" customHeight="1">
      <c r="A37" s="38" t="s">
        <v>79</v>
      </c>
      <c r="B37" s="74"/>
      <c r="C37" s="17"/>
      <c r="D37" s="22"/>
      <c r="E37" s="22"/>
    </row>
    <row r="38" spans="1:5" ht="15" customHeight="1">
      <c r="A38" s="40" t="s">
        <v>80</v>
      </c>
      <c r="B38" s="76"/>
      <c r="C38" s="17"/>
      <c r="D38" s="41"/>
      <c r="E38" s="41"/>
    </row>
    <row r="39" spans="1:5" ht="15" customHeight="1">
      <c r="A39" s="42" t="s">
        <v>38</v>
      </c>
      <c r="B39" s="64" t="s">
        <v>103</v>
      </c>
      <c r="C39" s="17"/>
      <c r="D39" s="22"/>
      <c r="E39" s="41"/>
    </row>
    <row r="40" spans="1:5" ht="15" customHeight="1">
      <c r="A40" s="20"/>
      <c r="B40" s="65">
        <v>541.84231</v>
      </c>
      <c r="C40" s="17" t="s">
        <v>13</v>
      </c>
      <c r="D40" s="22">
        <v>1.072</v>
      </c>
      <c r="E40" s="44"/>
    </row>
    <row r="41" spans="1:5" ht="15" customHeight="1">
      <c r="A41" s="36" t="s">
        <v>40</v>
      </c>
      <c r="B41" s="64" t="s">
        <v>103</v>
      </c>
      <c r="C41" s="77"/>
      <c r="D41" s="53"/>
      <c r="E41" s="41"/>
    </row>
    <row r="42" spans="1:5" ht="15" customHeight="1">
      <c r="A42" s="20"/>
      <c r="B42" s="65">
        <v>403.21391</v>
      </c>
      <c r="C42" s="17" t="s">
        <v>13</v>
      </c>
      <c r="D42" s="22">
        <v>0.902</v>
      </c>
      <c r="E42" s="41"/>
    </row>
    <row r="43" spans="1:5" ht="15" customHeight="1">
      <c r="A43" s="46" t="s">
        <v>42</v>
      </c>
      <c r="B43" s="64" t="s">
        <v>103</v>
      </c>
      <c r="C43" s="17"/>
      <c r="D43" s="22"/>
      <c r="E43" s="41"/>
    </row>
    <row r="44" spans="1:5" ht="15" customHeight="1">
      <c r="A44" s="47"/>
      <c r="B44" s="65">
        <v>156.62475</v>
      </c>
      <c r="C44" s="17" t="s">
        <v>13</v>
      </c>
      <c r="D44" s="22">
        <v>0.559</v>
      </c>
      <c r="E44" s="41"/>
    </row>
    <row r="45" spans="1:5" ht="6" customHeight="1">
      <c r="A45" s="47"/>
      <c r="B45" s="75"/>
      <c r="C45" s="17"/>
      <c r="D45" s="22"/>
      <c r="E45" s="41"/>
    </row>
    <row r="46" spans="1:5" ht="15" customHeight="1">
      <c r="A46" s="36" t="s">
        <v>81</v>
      </c>
      <c r="B46" s="74" t="s">
        <v>104</v>
      </c>
      <c r="C46" s="17"/>
      <c r="D46" s="41"/>
      <c r="E46" s="41"/>
    </row>
    <row r="47" spans="1:5" ht="15" customHeight="1">
      <c r="A47" s="47"/>
      <c r="B47" s="81">
        <v>30.99</v>
      </c>
      <c r="C47" s="17" t="s">
        <v>105</v>
      </c>
      <c r="D47" s="41"/>
      <c r="E47" s="45">
        <v>203</v>
      </c>
    </row>
    <row r="48" spans="1:5" ht="6.75" customHeight="1">
      <c r="A48" s="47"/>
      <c r="B48" s="78"/>
      <c r="C48" s="17"/>
      <c r="D48" s="41"/>
      <c r="E48" s="45"/>
    </row>
    <row r="49" spans="1:5" ht="15" customHeight="1">
      <c r="A49" s="36" t="s">
        <v>84</v>
      </c>
      <c r="B49" s="74" t="s">
        <v>104</v>
      </c>
      <c r="C49" s="17"/>
      <c r="D49" s="22"/>
      <c r="E49" s="22"/>
    </row>
    <row r="50" spans="1:5" ht="15" customHeight="1">
      <c r="A50" s="27" t="s">
        <v>85</v>
      </c>
      <c r="B50" s="65">
        <v>31.3887</v>
      </c>
      <c r="C50" s="17"/>
      <c r="D50" s="22"/>
      <c r="E50" s="22"/>
    </row>
    <row r="51" spans="1:5" ht="15" customHeight="1">
      <c r="A51" s="14" t="s">
        <v>50</v>
      </c>
      <c r="B51" s="63"/>
      <c r="C51" s="17" t="s">
        <v>105</v>
      </c>
      <c r="D51" s="45"/>
      <c r="E51" s="45">
        <v>244</v>
      </c>
    </row>
    <row r="52" spans="1:5" ht="7.5" customHeight="1">
      <c r="A52" s="14"/>
      <c r="B52" s="63"/>
      <c r="C52" s="17"/>
      <c r="D52" s="45"/>
      <c r="E52" s="45"/>
    </row>
    <row r="53" spans="1:5" ht="15" customHeight="1">
      <c r="A53" s="36" t="s">
        <v>87</v>
      </c>
      <c r="B53" s="74" t="s">
        <v>104</v>
      </c>
      <c r="C53" s="17"/>
      <c r="D53" s="41"/>
      <c r="E53" s="41"/>
    </row>
    <row r="54" spans="1:5" ht="15" customHeight="1">
      <c r="A54" s="27" t="s">
        <v>88</v>
      </c>
      <c r="B54" s="65">
        <v>189.94458</v>
      </c>
      <c r="C54" s="30"/>
      <c r="D54" s="48"/>
      <c r="E54" s="48"/>
    </row>
    <row r="55" spans="1:5" ht="15" customHeight="1">
      <c r="A55" s="14" t="s">
        <v>53</v>
      </c>
      <c r="B55" s="63"/>
      <c r="C55" s="17"/>
      <c r="D55" s="45">
        <v>17</v>
      </c>
      <c r="E55" s="41"/>
    </row>
    <row r="56" spans="1:5" ht="15" customHeight="1">
      <c r="A56" s="14" t="s">
        <v>54</v>
      </c>
      <c r="B56" s="63"/>
      <c r="C56" s="17"/>
      <c r="D56" s="45">
        <v>25.5</v>
      </c>
      <c r="E56" s="41"/>
    </row>
    <row r="57" spans="1:5" ht="15" customHeight="1">
      <c r="A57" s="14" t="s">
        <v>55</v>
      </c>
      <c r="B57" s="63"/>
      <c r="C57" s="17"/>
      <c r="D57" s="45">
        <v>46.5</v>
      </c>
      <c r="E57" s="41"/>
    </row>
    <row r="58" spans="1:5" ht="7.5" customHeight="1">
      <c r="A58" s="14"/>
      <c r="B58" s="63"/>
      <c r="C58" s="17"/>
      <c r="D58" s="45"/>
      <c r="E58" s="41"/>
    </row>
    <row r="59" spans="1:5" ht="15" customHeight="1">
      <c r="A59" s="36" t="s">
        <v>91</v>
      </c>
      <c r="B59" s="64" t="s">
        <v>103</v>
      </c>
      <c r="C59" s="17"/>
      <c r="D59" s="41"/>
      <c r="E59" s="41"/>
    </row>
    <row r="60" spans="1:5" ht="15" customHeight="1">
      <c r="A60" s="61" t="s">
        <v>92</v>
      </c>
      <c r="B60" s="65">
        <v>98.77119</v>
      </c>
      <c r="C60" s="17"/>
      <c r="D60" s="41"/>
      <c r="E60" s="41"/>
    </row>
    <row r="61" spans="1:5" ht="15" customHeight="1">
      <c r="A61" s="14" t="s">
        <v>58</v>
      </c>
      <c r="B61" s="63"/>
      <c r="C61" s="17" t="s">
        <v>13</v>
      </c>
      <c r="D61" s="4"/>
      <c r="E61" s="22">
        <v>0.89</v>
      </c>
    </row>
    <row r="62" spans="1:5" ht="7.5" customHeight="1">
      <c r="A62" s="50"/>
      <c r="B62" s="79"/>
      <c r="C62" s="51"/>
      <c r="D62" s="52"/>
      <c r="E62" s="52"/>
    </row>
    <row r="63" spans="1:5" ht="12" customHeight="1">
      <c r="A63" s="84" t="s">
        <v>107</v>
      </c>
      <c r="B63" s="84"/>
      <c r="C63" s="84"/>
      <c r="D63" s="84"/>
      <c r="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5">
    <mergeCell ref="A63:E63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7">
      <selection activeCell="B23" sqref="B22:B23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</cols>
  <sheetData>
    <row r="1" spans="1:5" ht="12.75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108</v>
      </c>
      <c r="B5" s="89"/>
      <c r="C5" s="89"/>
      <c r="D5" s="89"/>
      <c r="E5" s="89"/>
    </row>
    <row r="6" spans="1:5" ht="12.75">
      <c r="A6" s="82"/>
      <c r="B6" s="82"/>
      <c r="C6" s="82"/>
      <c r="D6" s="82"/>
      <c r="E6" s="82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22.5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0.919</v>
      </c>
      <c r="E11" s="22">
        <f aca="true" t="shared" si="0" ref="E11:E16">D11+0.006</f>
        <v>0.925</v>
      </c>
    </row>
    <row r="12" spans="1:5" ht="12.75">
      <c r="A12" s="23" t="s">
        <v>14</v>
      </c>
      <c r="B12" s="67"/>
      <c r="C12" s="17" t="s">
        <v>13</v>
      </c>
      <c r="D12" s="22">
        <f>D13+0.013</f>
        <v>0.908</v>
      </c>
      <c r="E12" s="22">
        <f t="shared" si="0"/>
        <v>0.914</v>
      </c>
    </row>
    <row r="13" spans="1:5" ht="12.75">
      <c r="A13" s="54" t="s">
        <v>15</v>
      </c>
      <c r="B13" s="68"/>
      <c r="C13" s="55" t="s">
        <v>13</v>
      </c>
      <c r="D13" s="56">
        <v>0.895</v>
      </c>
      <c r="E13" s="56">
        <f t="shared" si="0"/>
        <v>0.901</v>
      </c>
    </row>
    <row r="14" spans="1:5" ht="12.75">
      <c r="A14" s="23" t="s">
        <v>16</v>
      </c>
      <c r="B14" s="67"/>
      <c r="C14" s="17" t="s">
        <v>13</v>
      </c>
      <c r="D14" s="22">
        <f>D13-0.013</f>
        <v>0.882</v>
      </c>
      <c r="E14" s="22">
        <f t="shared" si="0"/>
        <v>0.888</v>
      </c>
    </row>
    <row r="15" spans="1:5" ht="12.75">
      <c r="A15" s="23" t="s">
        <v>17</v>
      </c>
      <c r="B15" s="67"/>
      <c r="C15" s="17" t="s">
        <v>13</v>
      </c>
      <c r="D15" s="22">
        <f>D13-0.024</f>
        <v>0.871</v>
      </c>
      <c r="E15" s="22">
        <f t="shared" si="0"/>
        <v>0.877</v>
      </c>
    </row>
    <row r="16" spans="1:5" ht="12.75">
      <c r="A16" s="23" t="s">
        <v>18</v>
      </c>
      <c r="B16" s="67"/>
      <c r="C16" s="17" t="s">
        <v>13</v>
      </c>
      <c r="D16" s="22">
        <f>D13-0.033</f>
        <v>0.862</v>
      </c>
      <c r="E16" s="22">
        <f t="shared" si="0"/>
        <v>0.868</v>
      </c>
    </row>
    <row r="17" spans="1:5" ht="12.75">
      <c r="A17" s="14"/>
      <c r="B17" s="63"/>
      <c r="C17" s="17"/>
      <c r="D17" s="22"/>
      <c r="E17" s="22"/>
    </row>
    <row r="18" spans="1:5" ht="22.5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0.45</v>
      </c>
    </row>
    <row r="21" spans="1:5" ht="12.75">
      <c r="A21" s="35"/>
      <c r="B21" s="73"/>
      <c r="C21" s="17"/>
      <c r="D21" s="3"/>
      <c r="E21" s="22"/>
    </row>
    <row r="22" spans="1:5" ht="12.75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0.743</v>
      </c>
      <c r="E28" s="22">
        <f>D28+0.006</f>
        <v>0.749</v>
      </c>
    </row>
    <row r="29" spans="1:5" ht="12.75">
      <c r="A29" s="35" t="s">
        <v>29</v>
      </c>
      <c r="B29" s="73"/>
      <c r="C29" s="17" t="s">
        <v>28</v>
      </c>
      <c r="D29" s="22">
        <f>D28-0.01</f>
        <v>0.733</v>
      </c>
      <c r="E29" s="22">
        <f>D29+0.006</f>
        <v>0.739</v>
      </c>
    </row>
    <row r="30" spans="1:5" ht="12.75">
      <c r="A30" s="35" t="s">
        <v>30</v>
      </c>
      <c r="B30" s="73"/>
      <c r="C30" s="17" t="s">
        <v>28</v>
      </c>
      <c r="D30" s="22">
        <f>D28-0.026</f>
        <v>0.717</v>
      </c>
      <c r="E30" s="22">
        <f>D30+0.006</f>
        <v>0.723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0.616</v>
      </c>
      <c r="E34" s="22">
        <f>D34+0.003</f>
        <v>0.619</v>
      </c>
    </row>
    <row r="35" spans="1:5" ht="12.75">
      <c r="A35" s="14" t="s">
        <v>35</v>
      </c>
      <c r="B35" s="63"/>
      <c r="C35" s="17" t="s">
        <v>28</v>
      </c>
      <c r="D35" s="22">
        <f>D34-0.015</f>
        <v>0.601</v>
      </c>
      <c r="E35" s="22">
        <f>D35+0.003</f>
        <v>0.604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1.061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0.857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0.51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220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208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15.73</v>
      </c>
      <c r="E57" s="41"/>
    </row>
    <row r="58" spans="1:5" ht="12.75">
      <c r="A58" s="14" t="s">
        <v>54</v>
      </c>
      <c r="B58" s="63"/>
      <c r="C58" s="17"/>
      <c r="D58" s="45">
        <v>23.59</v>
      </c>
      <c r="E58" s="41"/>
    </row>
    <row r="59" spans="1:5" ht="12.75">
      <c r="A59" s="14" t="s">
        <v>55</v>
      </c>
      <c r="B59" s="63"/>
      <c r="C59" s="17"/>
      <c r="D59" s="45">
        <v>43.34</v>
      </c>
      <c r="E59" s="41"/>
    </row>
    <row r="60" spans="1:5" ht="12.75">
      <c r="A60" s="14"/>
      <c r="B60" s="63"/>
      <c r="C60" s="17"/>
      <c r="D60" s="45"/>
      <c r="E60" s="41"/>
    </row>
    <row r="61" spans="1:5" ht="12.7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0.831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D8:E8"/>
    <mergeCell ref="A65:E65"/>
    <mergeCell ref="A1:E3"/>
    <mergeCell ref="A4:E4"/>
    <mergeCell ref="A5:E5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workbookViewId="0" topLeftCell="A10">
      <selection activeCell="A5" sqref="A5:E5"/>
    </sheetView>
  </sheetViews>
  <sheetFormatPr defaultColWidth="9.140625" defaultRowHeight="12.75"/>
  <cols>
    <col min="1" max="1" width="62.8515625" style="4" customWidth="1"/>
    <col min="2" max="2" width="12.00390625" style="31" bestFit="1" customWidth="1"/>
    <col min="3" max="3" width="6.7109375" style="4" bestFit="1" customWidth="1"/>
    <col min="4" max="4" width="11.28125" style="4" customWidth="1"/>
    <col min="5" max="5" width="12.57421875" style="4" customWidth="1"/>
    <col min="6" max="7" width="9.140625" style="4" customWidth="1"/>
    <col min="8" max="8" width="11.28125" style="4" bestFit="1" customWidth="1"/>
    <col min="9" max="9" width="10.00390625" style="5" bestFit="1" customWidth="1"/>
    <col min="10" max="10" width="8.28125" style="5" bestFit="1" customWidth="1"/>
    <col min="11" max="11" width="9.140625" style="6" customWidth="1"/>
    <col min="12" max="16384" width="9.140625" style="4" customWidth="1"/>
  </cols>
  <sheetData>
    <row r="1" spans="1:11" s="1" customFormat="1" ht="12.75">
      <c r="A1" s="85" t="s">
        <v>0</v>
      </c>
      <c r="B1" s="85"/>
      <c r="C1" s="86"/>
      <c r="D1" s="86"/>
      <c r="E1" s="86"/>
      <c r="I1" s="2"/>
      <c r="J1" s="2"/>
      <c r="K1" s="3"/>
    </row>
    <row r="2" spans="1:5" ht="12.75">
      <c r="A2" s="86"/>
      <c r="B2" s="86"/>
      <c r="C2" s="86"/>
      <c r="D2" s="86"/>
      <c r="E2" s="86"/>
    </row>
    <row r="3" spans="1:5" ht="7.5" customHeight="1">
      <c r="A3" s="86"/>
      <c r="B3" s="86"/>
      <c r="C3" s="86"/>
      <c r="D3" s="86"/>
      <c r="E3" s="86"/>
    </row>
    <row r="4" spans="1:11" s="7" customFormat="1" ht="16.5" customHeight="1">
      <c r="A4" s="87" t="s">
        <v>63</v>
      </c>
      <c r="B4" s="87"/>
      <c r="C4" s="88"/>
      <c r="D4" s="88"/>
      <c r="E4" s="88"/>
      <c r="I4" s="8"/>
      <c r="J4" s="8"/>
      <c r="K4" s="9"/>
    </row>
    <row r="5" spans="1:11" s="7" customFormat="1" ht="12.75" customHeight="1">
      <c r="A5" s="89" t="s">
        <v>106</v>
      </c>
      <c r="B5" s="89"/>
      <c r="C5" s="89"/>
      <c r="D5" s="89"/>
      <c r="E5" s="89"/>
      <c r="I5" s="8"/>
      <c r="J5" s="8"/>
      <c r="K5" s="9"/>
    </row>
    <row r="6" ht="21" customHeight="1"/>
    <row r="7" spans="1:5" ht="36" customHeight="1">
      <c r="A7" s="10"/>
      <c r="B7" s="12" t="s">
        <v>102</v>
      </c>
      <c r="C7" s="11"/>
      <c r="D7" s="12" t="s">
        <v>4</v>
      </c>
      <c r="E7" s="12" t="s">
        <v>5</v>
      </c>
    </row>
    <row r="8" spans="1:5" ht="13.5" customHeight="1">
      <c r="A8" s="14"/>
      <c r="B8" s="63"/>
      <c r="C8" s="15"/>
      <c r="D8" s="90" t="s">
        <v>7</v>
      </c>
      <c r="E8" s="91"/>
    </row>
    <row r="9" spans="1:5" ht="12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" customHeight="1">
      <c r="A11" s="21" t="s">
        <v>12</v>
      </c>
      <c r="B11" s="66"/>
      <c r="C11" s="17" t="s">
        <v>13</v>
      </c>
      <c r="D11" s="22">
        <f>D13+0.024</f>
        <v>0.919</v>
      </c>
      <c r="E11" s="22">
        <f aca="true" t="shared" si="0" ref="E11:E16">D11+0.006</f>
        <v>0.925</v>
      </c>
    </row>
    <row r="12" spans="1:10" s="24" customFormat="1" ht="12.75" customHeight="1">
      <c r="A12" s="23" t="s">
        <v>14</v>
      </c>
      <c r="B12" s="67"/>
      <c r="C12" s="17" t="s">
        <v>13</v>
      </c>
      <c r="D12" s="22">
        <f>D13+0.013</f>
        <v>0.908</v>
      </c>
      <c r="E12" s="22">
        <f t="shared" si="0"/>
        <v>0.914</v>
      </c>
      <c r="I12" s="25"/>
      <c r="J12" s="25"/>
    </row>
    <row r="13" spans="1:11" s="57" customFormat="1" ht="12.75" customHeight="1">
      <c r="A13" s="54" t="s">
        <v>15</v>
      </c>
      <c r="B13" s="68"/>
      <c r="C13" s="55" t="s">
        <v>13</v>
      </c>
      <c r="D13" s="56">
        <v>0.895</v>
      </c>
      <c r="E13" s="56">
        <f t="shared" si="0"/>
        <v>0.901</v>
      </c>
      <c r="I13" s="58"/>
      <c r="J13" s="58"/>
      <c r="K13" s="59"/>
    </row>
    <row r="14" spans="1:5" ht="12.75" customHeight="1">
      <c r="A14" s="23" t="s">
        <v>16</v>
      </c>
      <c r="B14" s="67"/>
      <c r="C14" s="17" t="s">
        <v>13</v>
      </c>
      <c r="D14" s="22">
        <f>D13-0.013</f>
        <v>0.882</v>
      </c>
      <c r="E14" s="22">
        <f t="shared" si="0"/>
        <v>0.888</v>
      </c>
    </row>
    <row r="15" spans="1:5" ht="12.75" customHeight="1">
      <c r="A15" s="23" t="s">
        <v>17</v>
      </c>
      <c r="B15" s="67"/>
      <c r="C15" s="17" t="s">
        <v>13</v>
      </c>
      <c r="D15" s="22">
        <f>D13-0.024</f>
        <v>0.871</v>
      </c>
      <c r="E15" s="22">
        <f t="shared" si="0"/>
        <v>0.877</v>
      </c>
    </row>
    <row r="16" spans="1:5" ht="12.75" customHeight="1">
      <c r="A16" s="23" t="s">
        <v>18</v>
      </c>
      <c r="B16" s="67"/>
      <c r="C16" s="17" t="s">
        <v>13</v>
      </c>
      <c r="D16" s="22">
        <f>D13-0.033</f>
        <v>0.862</v>
      </c>
      <c r="E16" s="22">
        <f t="shared" si="0"/>
        <v>0.868</v>
      </c>
    </row>
    <row r="17" spans="1:5" ht="12.75" customHeight="1">
      <c r="A17" s="14"/>
      <c r="B17" s="63"/>
      <c r="C17" s="17"/>
      <c r="D17" s="22"/>
      <c r="E17" s="22"/>
    </row>
    <row r="18" spans="1:5" ht="11.25" customHeight="1">
      <c r="A18" s="26" t="s">
        <v>69</v>
      </c>
      <c r="B18" s="69" t="s">
        <v>103</v>
      </c>
      <c r="C18" s="17"/>
      <c r="D18" s="22"/>
      <c r="E18" s="22"/>
    </row>
    <row r="19" spans="1:11" s="31" customFormat="1" ht="11.25">
      <c r="A19" s="60" t="s">
        <v>70</v>
      </c>
      <c r="B19" s="70">
        <v>88.7070602</v>
      </c>
      <c r="C19" s="28"/>
      <c r="D19" s="29"/>
      <c r="E19" s="29"/>
      <c r="I19" s="32"/>
      <c r="J19" s="32"/>
      <c r="K19" s="33"/>
    </row>
    <row r="20" spans="1:5" ht="12.75" customHeight="1">
      <c r="A20" s="35" t="s">
        <v>22</v>
      </c>
      <c r="B20" s="71"/>
      <c r="C20" s="72" t="s">
        <v>13</v>
      </c>
      <c r="D20" s="3"/>
      <c r="E20" s="22">
        <v>0.45</v>
      </c>
    </row>
    <row r="21" spans="1:5" ht="12.75" customHeight="1">
      <c r="A21" s="35"/>
      <c r="B21" s="73"/>
      <c r="C21" s="17"/>
      <c r="D21" s="3"/>
      <c r="E21" s="22"/>
    </row>
    <row r="22" spans="1:5" ht="12.75" customHeight="1">
      <c r="A22" s="26" t="s">
        <v>72</v>
      </c>
      <c r="B22" s="64" t="s">
        <v>103</v>
      </c>
      <c r="C22" s="17"/>
      <c r="D22" s="3"/>
      <c r="E22" s="22"/>
    </row>
    <row r="23" spans="1:5" ht="12.75">
      <c r="A23" s="27" t="s">
        <v>70</v>
      </c>
      <c r="B23" s="65">
        <v>403.21391</v>
      </c>
      <c r="C23" s="17"/>
      <c r="D23" s="3"/>
      <c r="E23" s="22"/>
    </row>
    <row r="24" spans="1:5" ht="11.25" customHeight="1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 customHeight="1">
      <c r="A25" s="35"/>
      <c r="B25" s="73"/>
      <c r="C25" s="17"/>
      <c r="D25" s="22"/>
      <c r="E25" s="22"/>
    </row>
    <row r="26" spans="1:5" ht="12.75" customHeight="1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1.25" customHeight="1">
      <c r="A28" s="35" t="s">
        <v>27</v>
      </c>
      <c r="B28" s="73"/>
      <c r="C28" s="17" t="s">
        <v>28</v>
      </c>
      <c r="D28" s="22">
        <v>0.743</v>
      </c>
      <c r="E28" s="22">
        <f>D28+0.006</f>
        <v>0.749</v>
      </c>
    </row>
    <row r="29" spans="1:5" ht="12.75" customHeight="1">
      <c r="A29" s="35" t="s">
        <v>29</v>
      </c>
      <c r="B29" s="73"/>
      <c r="C29" s="17" t="s">
        <v>28</v>
      </c>
      <c r="D29" s="22">
        <f>D28-0.01</f>
        <v>0.733</v>
      </c>
      <c r="E29" s="22">
        <f>D29+0.006</f>
        <v>0.739</v>
      </c>
    </row>
    <row r="30" spans="1:5" ht="12.75" customHeight="1">
      <c r="A30" s="35" t="s">
        <v>30</v>
      </c>
      <c r="B30" s="73"/>
      <c r="C30" s="17" t="s">
        <v>28</v>
      </c>
      <c r="D30" s="22">
        <f>D28-0.026</f>
        <v>0.717</v>
      </c>
      <c r="E30" s="22">
        <f>D30+0.006</f>
        <v>0.723</v>
      </c>
    </row>
    <row r="31" spans="1:5" ht="12.75" customHeight="1">
      <c r="A31" s="14"/>
      <c r="B31" s="63"/>
      <c r="C31" s="17"/>
      <c r="D31" s="22"/>
      <c r="E31" s="22"/>
    </row>
    <row r="32" spans="1:5" ht="12.75" customHeight="1">
      <c r="A32" s="36" t="s">
        <v>76</v>
      </c>
      <c r="B32" s="74" t="s">
        <v>104</v>
      </c>
      <c r="C32" s="17"/>
      <c r="D32" s="22"/>
      <c r="E32" s="22"/>
    </row>
    <row r="33" spans="1:11" s="31" customFormat="1" ht="12.75">
      <c r="A33" s="27" t="s">
        <v>77</v>
      </c>
      <c r="B33" s="65">
        <v>64.2421</v>
      </c>
      <c r="C33" s="30"/>
      <c r="D33" s="29"/>
      <c r="E33" s="29"/>
      <c r="I33" s="5"/>
      <c r="J33" s="5"/>
      <c r="K33" s="37"/>
    </row>
    <row r="34" spans="1:11" s="31" customFormat="1" ht="12">
      <c r="A34" s="14" t="s">
        <v>34</v>
      </c>
      <c r="B34" s="65"/>
      <c r="C34" s="17" t="s">
        <v>28</v>
      </c>
      <c r="D34" s="22">
        <v>0.616</v>
      </c>
      <c r="E34" s="22">
        <f>D34+0.003</f>
        <v>0.619</v>
      </c>
      <c r="I34" s="32"/>
      <c r="J34" s="32"/>
      <c r="K34" s="33"/>
    </row>
    <row r="35" spans="1:11" s="31" customFormat="1" ht="12" customHeight="1">
      <c r="A35" s="14" t="s">
        <v>35</v>
      </c>
      <c r="B35" s="63"/>
      <c r="C35" s="17" t="s">
        <v>28</v>
      </c>
      <c r="D35" s="22">
        <f>D34-0.015</f>
        <v>0.601</v>
      </c>
      <c r="E35" s="22">
        <f>D35+0.003</f>
        <v>0.604</v>
      </c>
      <c r="I35" s="32"/>
      <c r="J35" s="32"/>
      <c r="K35" s="33"/>
    </row>
    <row r="36" spans="1:11" s="31" customFormat="1" ht="12" customHeight="1">
      <c r="A36" s="14"/>
      <c r="B36" s="63"/>
      <c r="C36" s="17"/>
      <c r="D36" s="22"/>
      <c r="E36" s="22"/>
      <c r="I36" s="32"/>
      <c r="J36" s="32"/>
      <c r="K36" s="33"/>
    </row>
    <row r="37" spans="1:11" s="24" customFormat="1" ht="12" customHeight="1">
      <c r="A37" s="38" t="s">
        <v>79</v>
      </c>
      <c r="B37" s="74"/>
      <c r="C37" s="17"/>
      <c r="D37" s="22"/>
      <c r="E37" s="22"/>
      <c r="I37" s="25"/>
      <c r="J37" s="25"/>
      <c r="K37" s="39"/>
    </row>
    <row r="38" spans="1:5" ht="12.75">
      <c r="A38" s="40" t="s">
        <v>80</v>
      </c>
      <c r="B38" s="76"/>
      <c r="C38" s="17"/>
      <c r="D38" s="41"/>
      <c r="E38" s="41"/>
    </row>
    <row r="39" spans="1:11" s="7" customFormat="1" ht="12.75">
      <c r="A39" s="42" t="s">
        <v>38</v>
      </c>
      <c r="B39" s="64" t="s">
        <v>103</v>
      </c>
      <c r="C39" s="17"/>
      <c r="D39" s="22"/>
      <c r="E39" s="41"/>
      <c r="I39" s="8"/>
      <c r="J39" s="8"/>
      <c r="K39" s="9"/>
    </row>
    <row r="40" spans="1:11" s="7" customFormat="1" ht="12.75">
      <c r="A40" s="20"/>
      <c r="B40" s="65">
        <v>541.84231</v>
      </c>
      <c r="C40" s="17" t="s">
        <v>13</v>
      </c>
      <c r="D40" s="22">
        <v>1.061</v>
      </c>
      <c r="E40" s="44"/>
      <c r="I40" s="8"/>
      <c r="J40" s="8"/>
      <c r="K40" s="9"/>
    </row>
    <row r="41" spans="1:11" s="7" customFormat="1" ht="4.5" customHeight="1">
      <c r="A41" s="20"/>
      <c r="B41" s="75"/>
      <c r="C41" s="17"/>
      <c r="D41" s="22"/>
      <c r="E41" s="44"/>
      <c r="I41" s="8"/>
      <c r="J41" s="8"/>
      <c r="K41" s="9"/>
    </row>
    <row r="42" spans="1:5" ht="12.75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0.857</v>
      </c>
      <c r="E43" s="41"/>
    </row>
    <row r="44" spans="1:5" ht="4.5" customHeight="1">
      <c r="A44" s="20"/>
      <c r="B44" s="75"/>
      <c r="C44" s="17"/>
      <c r="D44" s="45"/>
      <c r="E44" s="41"/>
    </row>
    <row r="45" spans="1:5" ht="12.75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0.51</v>
      </c>
      <c r="E46" s="41"/>
    </row>
    <row r="47" spans="1:5" ht="12.75">
      <c r="A47" s="47"/>
      <c r="B47" s="75"/>
      <c r="C47" s="17"/>
      <c r="D47" s="22"/>
      <c r="E47" s="41"/>
    </row>
    <row r="48" spans="1:5" ht="12" customHeight="1">
      <c r="A48" s="36" t="s">
        <v>81</v>
      </c>
      <c r="B48" s="74" t="s">
        <v>104</v>
      </c>
      <c r="C48" s="17"/>
      <c r="D48" s="41"/>
      <c r="E48" s="41"/>
    </row>
    <row r="49" spans="1:5" ht="12.75" customHeight="1">
      <c r="A49" s="47"/>
      <c r="B49" s="81">
        <v>30.99</v>
      </c>
      <c r="C49" s="17" t="s">
        <v>105</v>
      </c>
      <c r="D49" s="41"/>
      <c r="E49" s="45">
        <v>215</v>
      </c>
    </row>
    <row r="50" spans="1:5" ht="12.75" customHeight="1">
      <c r="A50" s="47"/>
      <c r="B50" s="78"/>
      <c r="C50" s="17"/>
      <c r="D50" s="41"/>
      <c r="E50" s="45"/>
    </row>
    <row r="51" spans="1:5" ht="12" customHeight="1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 customHeight="1">
      <c r="A53" s="14" t="s">
        <v>50</v>
      </c>
      <c r="B53" s="63"/>
      <c r="C53" s="17" t="s">
        <v>105</v>
      </c>
      <c r="D53" s="45"/>
      <c r="E53" s="45">
        <v>208</v>
      </c>
    </row>
    <row r="54" spans="1:5" ht="12.75" customHeight="1">
      <c r="A54" s="14"/>
      <c r="B54" s="63"/>
      <c r="C54" s="17"/>
      <c r="D54" s="45"/>
      <c r="E54" s="45"/>
    </row>
    <row r="55" spans="1:5" ht="12" customHeight="1">
      <c r="A55" s="36" t="s">
        <v>87</v>
      </c>
      <c r="B55" s="74" t="s">
        <v>104</v>
      </c>
      <c r="C55" s="17"/>
      <c r="D55" s="41"/>
      <c r="E55" s="41"/>
    </row>
    <row r="56" spans="1:11" s="31" customFormat="1" ht="12.75" customHeight="1">
      <c r="A56" s="27" t="s">
        <v>88</v>
      </c>
      <c r="B56" s="65">
        <v>189.94458</v>
      </c>
      <c r="C56" s="30"/>
      <c r="D56" s="48"/>
      <c r="E56" s="48"/>
      <c r="I56" s="32"/>
      <c r="J56" s="32"/>
      <c r="K56" s="33"/>
    </row>
    <row r="57" spans="1:10" ht="12.75" customHeight="1">
      <c r="A57" s="14" t="s">
        <v>53</v>
      </c>
      <c r="B57" s="63"/>
      <c r="C57" s="17"/>
      <c r="D57" s="45">
        <v>15.73</v>
      </c>
      <c r="E57" s="41"/>
      <c r="I57" s="32"/>
      <c r="J57" s="32"/>
    </row>
    <row r="58" spans="1:9" ht="12.75" customHeight="1">
      <c r="A58" s="14" t="s">
        <v>54</v>
      </c>
      <c r="B58" s="63"/>
      <c r="C58" s="17"/>
      <c r="D58" s="45">
        <v>23.59</v>
      </c>
      <c r="E58" s="41"/>
      <c r="I58" s="32"/>
    </row>
    <row r="59" spans="1:9" ht="12.75" customHeight="1">
      <c r="A59" s="14" t="s">
        <v>55</v>
      </c>
      <c r="B59" s="63"/>
      <c r="C59" s="17"/>
      <c r="D59" s="45">
        <v>43.34</v>
      </c>
      <c r="E59" s="41"/>
      <c r="I59" s="32"/>
    </row>
    <row r="60" spans="1:9" ht="12.75" customHeight="1">
      <c r="A60" s="14"/>
      <c r="B60" s="63"/>
      <c r="C60" s="17"/>
      <c r="D60" s="45"/>
      <c r="E60" s="41"/>
      <c r="I60" s="32"/>
    </row>
    <row r="61" spans="1:5" ht="12" customHeight="1">
      <c r="A61" s="36" t="s">
        <v>91</v>
      </c>
      <c r="B61" s="64" t="s">
        <v>103</v>
      </c>
      <c r="C61" s="17"/>
      <c r="D61" s="41"/>
      <c r="E61" s="41"/>
    </row>
    <row r="62" spans="1:5" ht="11.25" customHeight="1">
      <c r="A62" s="61" t="s">
        <v>92</v>
      </c>
      <c r="B62" s="65">
        <v>98.77119</v>
      </c>
      <c r="C62" s="17"/>
      <c r="D62" s="41"/>
      <c r="E62" s="41"/>
    </row>
    <row r="63" spans="1:9" ht="12.75" customHeight="1">
      <c r="A63" s="14" t="s">
        <v>58</v>
      </c>
      <c r="B63" s="63"/>
      <c r="C63" s="17" t="s">
        <v>13</v>
      </c>
      <c r="E63" s="22">
        <v>0.831</v>
      </c>
      <c r="I63" s="6"/>
    </row>
    <row r="64" spans="1:5" ht="8.25" customHeight="1">
      <c r="A64" s="50"/>
      <c r="B64" s="79"/>
      <c r="C64" s="51"/>
      <c r="D64" s="52"/>
      <c r="E64" s="52"/>
    </row>
    <row r="65" spans="1:5" ht="14.25" customHeight="1">
      <c r="A65" s="84" t="s">
        <v>107</v>
      </c>
      <c r="B65" s="84"/>
      <c r="C65" s="84"/>
      <c r="D65" s="84"/>
      <c r="E65" s="84"/>
    </row>
    <row r="66" spans="1:6" ht="12.75">
      <c r="A66" s="62"/>
      <c r="B66" s="80"/>
      <c r="C66" s="1"/>
      <c r="D66" s="1"/>
      <c r="E66" s="1"/>
      <c r="F66" s="1"/>
    </row>
    <row r="67" spans="1:6" ht="12.75">
      <c r="A67" s="1"/>
      <c r="B67" s="28"/>
      <c r="C67" s="1"/>
      <c r="D67" s="1"/>
      <c r="E67" s="1"/>
      <c r="F67" s="1"/>
    </row>
    <row r="68" spans="1:6" ht="12.75">
      <c r="A68" s="1"/>
      <c r="B68" s="28"/>
      <c r="C68" s="1"/>
      <c r="D68" s="1"/>
      <c r="E68" s="1"/>
      <c r="F68" s="1"/>
    </row>
    <row r="69" spans="1:6" ht="12.75">
      <c r="A69" s="1"/>
      <c r="B69" s="28"/>
      <c r="C69" s="1"/>
      <c r="D69" s="1"/>
      <c r="E69" s="1"/>
      <c r="F69" s="1"/>
    </row>
    <row r="70" spans="1:6" ht="12.75">
      <c r="A70" s="1"/>
      <c r="B70" s="28"/>
      <c r="C70" s="1"/>
      <c r="D70" s="1"/>
      <c r="E70" s="1"/>
      <c r="F70" s="1"/>
    </row>
    <row r="71" spans="1:6" ht="12.75">
      <c r="A71" s="1"/>
      <c r="B71" s="28"/>
      <c r="C71" s="1"/>
      <c r="D71" s="1"/>
      <c r="E71" s="1"/>
      <c r="F71" s="1"/>
    </row>
    <row r="72" spans="1:6" ht="12.75">
      <c r="A72" s="1"/>
      <c r="B72" s="28"/>
      <c r="C72" s="1"/>
      <c r="D72" s="1"/>
      <c r="E72" s="1"/>
      <c r="F72" s="1"/>
    </row>
    <row r="73" spans="1:6" ht="12.75">
      <c r="A73" s="1"/>
      <c r="B73" s="28"/>
      <c r="C73" s="1"/>
      <c r="D73" s="1"/>
      <c r="E73" s="1"/>
      <c r="F73" s="1"/>
    </row>
    <row r="74" spans="1:6" ht="12.75">
      <c r="A74" s="1"/>
      <c r="B74" s="28"/>
      <c r="C74" s="1"/>
      <c r="D74" s="1"/>
      <c r="E74" s="1"/>
      <c r="F74" s="1"/>
    </row>
    <row r="75" spans="1:6" ht="12.75">
      <c r="A75" s="1"/>
      <c r="B75" s="28"/>
      <c r="C75" s="1"/>
      <c r="D75" s="1"/>
      <c r="E75" s="1"/>
      <c r="F75" s="1"/>
    </row>
    <row r="76" spans="1:6" ht="12.75">
      <c r="A76" s="1"/>
      <c r="B76" s="28"/>
      <c r="C76" s="1"/>
      <c r="D76" s="1"/>
      <c r="E76" s="1"/>
      <c r="F76" s="1"/>
    </row>
    <row r="77" spans="1:6" ht="12.75">
      <c r="A77" s="1"/>
      <c r="B77" s="28"/>
      <c r="C77" s="1"/>
      <c r="D77" s="1"/>
      <c r="E77" s="1"/>
      <c r="F77" s="1"/>
    </row>
    <row r="78" spans="1:6" ht="12.75">
      <c r="A78" s="1"/>
      <c r="B78" s="28"/>
      <c r="C78" s="1"/>
      <c r="D78" s="1"/>
      <c r="E78" s="1"/>
      <c r="F78" s="1"/>
    </row>
    <row r="79" spans="1:6" ht="12.75">
      <c r="A79" s="1"/>
      <c r="B79" s="28"/>
      <c r="C79" s="1"/>
      <c r="D79" s="1"/>
      <c r="E79" s="1"/>
      <c r="F79" s="1"/>
    </row>
    <row r="80" spans="1:6" ht="12.75">
      <c r="A80" s="1"/>
      <c r="B80" s="28"/>
      <c r="C80" s="1"/>
      <c r="D80" s="1"/>
      <c r="E80" s="1"/>
      <c r="F80" s="1"/>
    </row>
    <row r="81" spans="1:6" ht="12.75">
      <c r="A81" s="1"/>
      <c r="B81" s="28"/>
      <c r="C81" s="1"/>
      <c r="D81" s="1"/>
      <c r="E81" s="1"/>
      <c r="F81" s="1"/>
    </row>
    <row r="82" spans="1:6" ht="12.75">
      <c r="A82" s="1"/>
      <c r="B82" s="28"/>
      <c r="C82" s="1"/>
      <c r="D82" s="1"/>
      <c r="E82" s="1"/>
      <c r="F82" s="1"/>
    </row>
    <row r="83" spans="1:6" ht="12.75">
      <c r="A83" s="1"/>
      <c r="B83" s="28"/>
      <c r="C83" s="1"/>
      <c r="D83" s="1"/>
      <c r="E83" s="1"/>
      <c r="F83" s="1"/>
    </row>
    <row r="84" spans="1:6" ht="12.75">
      <c r="A84" s="1"/>
      <c r="B84" s="28"/>
      <c r="C84" s="1"/>
      <c r="D84" s="1"/>
      <c r="E84" s="1"/>
      <c r="F84" s="1"/>
    </row>
    <row r="85" spans="1:6" ht="12.75">
      <c r="A85" s="1"/>
      <c r="B85" s="28"/>
      <c r="C85" s="1"/>
      <c r="D85" s="1"/>
      <c r="E85" s="1"/>
      <c r="F85" s="1"/>
    </row>
    <row r="86" spans="1:6" ht="12.75">
      <c r="A86" s="1"/>
      <c r="B86" s="28"/>
      <c r="C86" s="1"/>
      <c r="D86" s="1"/>
      <c r="E86" s="1"/>
      <c r="F86" s="1"/>
    </row>
    <row r="87" spans="1:6" ht="12.75">
      <c r="A87" s="1"/>
      <c r="B87" s="28"/>
      <c r="C87" s="1"/>
      <c r="D87" s="1"/>
      <c r="E87" s="1"/>
      <c r="F87" s="1"/>
    </row>
    <row r="88" spans="1:6" ht="12.75">
      <c r="A88" s="1"/>
      <c r="B88" s="28"/>
      <c r="C88" s="1"/>
      <c r="D88" s="1"/>
      <c r="E88" s="1"/>
      <c r="F88" s="1"/>
    </row>
    <row r="89" spans="1:6" ht="12.75">
      <c r="A89" s="1"/>
      <c r="B89" s="28"/>
      <c r="C89" s="1"/>
      <c r="D89" s="1"/>
      <c r="E89" s="1"/>
      <c r="F89" s="1"/>
    </row>
    <row r="90" spans="1:6" ht="12.75">
      <c r="A90" s="1"/>
      <c r="B90" s="28"/>
      <c r="C90" s="1"/>
      <c r="D90" s="1"/>
      <c r="E90" s="1"/>
      <c r="F90" s="1"/>
    </row>
    <row r="91" spans="1:6" ht="12.75">
      <c r="A91" s="1"/>
      <c r="B91" s="28"/>
      <c r="C91" s="1"/>
      <c r="D91" s="1"/>
      <c r="E91" s="1"/>
      <c r="F91" s="1"/>
    </row>
    <row r="92" spans="1:6" ht="12.75">
      <c r="A92" s="1"/>
      <c r="B92" s="28"/>
      <c r="C92" s="1"/>
      <c r="D92" s="1"/>
      <c r="E92" s="1"/>
      <c r="F92" s="1"/>
    </row>
    <row r="93" spans="1:6" ht="12.75">
      <c r="A93" s="1"/>
      <c r="B93" s="28"/>
      <c r="C93" s="1"/>
      <c r="D93" s="1"/>
      <c r="E93" s="1"/>
      <c r="F93" s="1"/>
    </row>
    <row r="94" spans="1:6" ht="12.75">
      <c r="A94" s="1"/>
      <c r="B94" s="28"/>
      <c r="C94" s="1"/>
      <c r="D94" s="1"/>
      <c r="E94" s="1"/>
      <c r="F94" s="1"/>
    </row>
    <row r="95" spans="1:6" ht="12.75">
      <c r="A95" s="1"/>
      <c r="B95" s="28"/>
      <c r="C95" s="1"/>
      <c r="D95" s="1"/>
      <c r="E95" s="1"/>
      <c r="F95" s="1"/>
    </row>
    <row r="96" spans="1:6" ht="12.75">
      <c r="A96" s="1"/>
      <c r="B96" s="28"/>
      <c r="C96" s="1"/>
      <c r="D96" s="1"/>
      <c r="E96" s="1"/>
      <c r="F96" s="1"/>
    </row>
    <row r="97" spans="1:6" ht="12.75">
      <c r="A97" s="1"/>
      <c r="B97" s="28"/>
      <c r="C97" s="1"/>
      <c r="D97" s="1"/>
      <c r="E97" s="1"/>
      <c r="F97" s="1"/>
    </row>
    <row r="98" spans="1:6" ht="12.75">
      <c r="A98" s="1"/>
      <c r="B98" s="28"/>
      <c r="C98" s="1"/>
      <c r="D98" s="1"/>
      <c r="E98" s="1"/>
      <c r="F98" s="1"/>
    </row>
    <row r="99" spans="1:6" ht="12.75">
      <c r="A99" s="1"/>
      <c r="B99" s="28"/>
      <c r="C99" s="1"/>
      <c r="D99" s="1"/>
      <c r="E99" s="1"/>
      <c r="F99" s="1"/>
    </row>
    <row r="100" spans="1:6" ht="12.75">
      <c r="A100" s="1"/>
      <c r="B100" s="28"/>
      <c r="C100" s="1"/>
      <c r="D100" s="1"/>
      <c r="E100" s="1"/>
      <c r="F100" s="1"/>
    </row>
    <row r="101" spans="1:6" ht="12.75">
      <c r="A101" s="1"/>
      <c r="B101" s="28"/>
      <c r="C101" s="1"/>
      <c r="D101" s="1"/>
      <c r="E101" s="1"/>
      <c r="F101" s="1"/>
    </row>
    <row r="102" spans="1:6" ht="12.75">
      <c r="A102" s="1"/>
      <c r="B102" s="28"/>
      <c r="C102" s="1"/>
      <c r="D102" s="1"/>
      <c r="E102" s="1"/>
      <c r="F102" s="1"/>
    </row>
    <row r="103" spans="1:6" ht="12.75">
      <c r="A103" s="1"/>
      <c r="B103" s="28"/>
      <c r="C103" s="1"/>
      <c r="D103" s="1"/>
      <c r="E103" s="1"/>
      <c r="F103" s="1"/>
    </row>
    <row r="104" spans="1:6" ht="12.75">
      <c r="A104" s="1"/>
      <c r="B104" s="28"/>
      <c r="C104" s="1"/>
      <c r="D104" s="1"/>
      <c r="E104" s="1"/>
      <c r="F104" s="1"/>
    </row>
    <row r="105" spans="1:6" ht="12.75">
      <c r="A105" s="1"/>
      <c r="B105" s="28"/>
      <c r="C105" s="1"/>
      <c r="D105" s="1"/>
      <c r="E105" s="1"/>
      <c r="F105" s="1"/>
    </row>
    <row r="106" spans="1:6" ht="12.75">
      <c r="A106" s="1"/>
      <c r="B106" s="28"/>
      <c r="C106" s="1"/>
      <c r="D106" s="1"/>
      <c r="E106" s="1"/>
      <c r="F106" s="1"/>
    </row>
    <row r="107" spans="1:6" ht="12.75">
      <c r="A107" s="1"/>
      <c r="B107" s="28"/>
      <c r="C107" s="1"/>
      <c r="D107" s="1"/>
      <c r="E107" s="1"/>
      <c r="F107" s="1"/>
    </row>
    <row r="108" spans="1:6" ht="12.75">
      <c r="A108" s="1"/>
      <c r="B108" s="28"/>
      <c r="C108" s="1"/>
      <c r="D108" s="1"/>
      <c r="E108" s="1"/>
      <c r="F108" s="1"/>
    </row>
    <row r="109" spans="1:6" ht="12.75">
      <c r="A109" s="1"/>
      <c r="B109" s="28"/>
      <c r="C109" s="1"/>
      <c r="D109" s="1"/>
      <c r="E109" s="1"/>
      <c r="F109" s="1"/>
    </row>
    <row r="110" spans="1:6" ht="12.75">
      <c r="A110" s="1"/>
      <c r="B110" s="28"/>
      <c r="C110" s="1"/>
      <c r="D110" s="1"/>
      <c r="E110" s="1"/>
      <c r="F110" s="1"/>
    </row>
    <row r="111" spans="1:6" ht="12.75">
      <c r="A111" s="1"/>
      <c r="B111" s="28"/>
      <c r="C111" s="1"/>
      <c r="D111" s="1"/>
      <c r="E111" s="1"/>
      <c r="F111" s="1"/>
    </row>
    <row r="112" spans="1:6" ht="12.75">
      <c r="A112" s="1"/>
      <c r="B112" s="28"/>
      <c r="C112" s="1"/>
      <c r="D112" s="1"/>
      <c r="E112" s="1"/>
      <c r="F112" s="1"/>
    </row>
    <row r="113" spans="1:6" ht="12.75">
      <c r="A113" s="1"/>
      <c r="B113" s="28"/>
      <c r="C113" s="1"/>
      <c r="D113" s="1"/>
      <c r="E113" s="1"/>
      <c r="F113" s="1"/>
    </row>
    <row r="114" spans="1:6" ht="12.75">
      <c r="A114" s="1"/>
      <c r="B114" s="28"/>
      <c r="C114" s="1"/>
      <c r="D114" s="1"/>
      <c r="E114" s="1"/>
      <c r="F114" s="1"/>
    </row>
    <row r="115" spans="1:6" ht="12.75">
      <c r="A115" s="1"/>
      <c r="B115" s="28"/>
      <c r="C115" s="1"/>
      <c r="D115" s="1"/>
      <c r="E115" s="1"/>
      <c r="F115" s="1"/>
    </row>
    <row r="116" spans="1:6" ht="12.75">
      <c r="A116" s="1"/>
      <c r="B116" s="28"/>
      <c r="C116" s="1"/>
      <c r="D116" s="1"/>
      <c r="E116" s="1"/>
      <c r="F116" s="1"/>
    </row>
    <row r="117" spans="1:6" ht="12.75">
      <c r="A117" s="1"/>
      <c r="B117" s="28"/>
      <c r="C117" s="1"/>
      <c r="D117" s="1"/>
      <c r="E117" s="1"/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workbookViewId="0" topLeftCell="A1">
      <selection activeCell="A1" sqref="A1:E3"/>
    </sheetView>
  </sheetViews>
  <sheetFormatPr defaultColWidth="9.140625" defaultRowHeight="12.75"/>
  <cols>
    <col min="1" max="1" width="62.8515625" style="4" customWidth="1"/>
    <col min="2" max="2" width="12.00390625" style="31" bestFit="1" customWidth="1"/>
    <col min="3" max="3" width="6.7109375" style="4" bestFit="1" customWidth="1"/>
    <col min="4" max="4" width="11.28125" style="4" customWidth="1"/>
    <col min="5" max="5" width="12.57421875" style="4" customWidth="1"/>
    <col min="6" max="7" width="9.140625" style="4" customWidth="1"/>
    <col min="8" max="8" width="11.28125" style="4" bestFit="1" customWidth="1"/>
    <col min="9" max="9" width="10.00390625" style="5" bestFit="1" customWidth="1"/>
    <col min="10" max="10" width="8.28125" style="5" bestFit="1" customWidth="1"/>
    <col min="11" max="11" width="9.140625" style="6" customWidth="1"/>
    <col min="12" max="16384" width="9.140625" style="4" customWidth="1"/>
  </cols>
  <sheetData>
    <row r="1" spans="1:11" s="1" customFormat="1" ht="12.75">
      <c r="A1" s="85" t="s">
        <v>0</v>
      </c>
      <c r="B1" s="85"/>
      <c r="C1" s="86"/>
      <c r="D1" s="86"/>
      <c r="E1" s="86"/>
      <c r="I1" s="2"/>
      <c r="J1" s="2"/>
      <c r="K1" s="3"/>
    </row>
    <row r="2" spans="1:5" ht="12.75">
      <c r="A2" s="86"/>
      <c r="B2" s="86"/>
      <c r="C2" s="86"/>
      <c r="D2" s="86"/>
      <c r="E2" s="86"/>
    </row>
    <row r="3" spans="1:5" ht="7.5" customHeight="1">
      <c r="A3" s="86"/>
      <c r="B3" s="86"/>
      <c r="C3" s="86"/>
      <c r="D3" s="86"/>
      <c r="E3" s="86"/>
    </row>
    <row r="4" spans="1:11" s="7" customFormat="1" ht="16.5" customHeight="1">
      <c r="A4" s="87" t="s">
        <v>63</v>
      </c>
      <c r="B4" s="87"/>
      <c r="C4" s="88"/>
      <c r="D4" s="88"/>
      <c r="E4" s="88"/>
      <c r="I4" s="8"/>
      <c r="J4" s="8"/>
      <c r="K4" s="9"/>
    </row>
    <row r="5" spans="1:11" s="7" customFormat="1" ht="12.75" customHeight="1">
      <c r="A5" s="89" t="s">
        <v>101</v>
      </c>
      <c r="B5" s="89"/>
      <c r="C5" s="92"/>
      <c r="D5" s="92"/>
      <c r="E5" s="92"/>
      <c r="I5" s="8"/>
      <c r="J5" s="8"/>
      <c r="K5" s="9"/>
    </row>
    <row r="6" ht="21" customHeight="1"/>
    <row r="7" spans="1:5" ht="36" customHeight="1">
      <c r="A7" s="10"/>
      <c r="B7" s="12" t="s">
        <v>102</v>
      </c>
      <c r="C7" s="11"/>
      <c r="D7" s="12" t="s">
        <v>4</v>
      </c>
      <c r="E7" s="12" t="s">
        <v>5</v>
      </c>
    </row>
    <row r="8" spans="1:5" ht="13.5" customHeight="1">
      <c r="A8" s="14"/>
      <c r="B8" s="63"/>
      <c r="C8" s="15"/>
      <c r="D8" s="90" t="s">
        <v>7</v>
      </c>
      <c r="E8" s="91"/>
    </row>
    <row r="9" spans="1:5" ht="12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" customHeight="1">
      <c r="A11" s="21" t="s">
        <v>12</v>
      </c>
      <c r="B11" s="66"/>
      <c r="C11" s="17" t="s">
        <v>13</v>
      </c>
      <c r="D11" s="22">
        <f>D13+0.024</f>
        <v>0.919</v>
      </c>
      <c r="E11" s="22">
        <f aca="true" t="shared" si="0" ref="E11:E16">D11+0.006</f>
        <v>0.925</v>
      </c>
    </row>
    <row r="12" spans="1:10" s="24" customFormat="1" ht="12.75" customHeight="1">
      <c r="A12" s="23" t="s">
        <v>14</v>
      </c>
      <c r="B12" s="67"/>
      <c r="C12" s="17" t="s">
        <v>13</v>
      </c>
      <c r="D12" s="22">
        <f>D13+0.013</f>
        <v>0.908</v>
      </c>
      <c r="E12" s="22">
        <f t="shared" si="0"/>
        <v>0.914</v>
      </c>
      <c r="I12" s="25"/>
      <c r="J12" s="25"/>
    </row>
    <row r="13" spans="1:11" s="57" customFormat="1" ht="12.75" customHeight="1">
      <c r="A13" s="54" t="s">
        <v>15</v>
      </c>
      <c r="B13" s="68"/>
      <c r="C13" s="55" t="s">
        <v>13</v>
      </c>
      <c r="D13" s="56">
        <v>0.895</v>
      </c>
      <c r="E13" s="56">
        <f t="shared" si="0"/>
        <v>0.901</v>
      </c>
      <c r="I13" s="58"/>
      <c r="J13" s="58"/>
      <c r="K13" s="59"/>
    </row>
    <row r="14" spans="1:5" ht="12.75" customHeight="1">
      <c r="A14" s="23" t="s">
        <v>16</v>
      </c>
      <c r="B14" s="67"/>
      <c r="C14" s="17" t="s">
        <v>13</v>
      </c>
      <c r="D14" s="22">
        <f>D13-0.013</f>
        <v>0.882</v>
      </c>
      <c r="E14" s="22">
        <f t="shared" si="0"/>
        <v>0.888</v>
      </c>
    </row>
    <row r="15" spans="1:5" ht="12.75" customHeight="1">
      <c r="A15" s="23" t="s">
        <v>17</v>
      </c>
      <c r="B15" s="67"/>
      <c r="C15" s="17" t="s">
        <v>13</v>
      </c>
      <c r="D15" s="22">
        <f>D13-0.024</f>
        <v>0.871</v>
      </c>
      <c r="E15" s="22">
        <f t="shared" si="0"/>
        <v>0.877</v>
      </c>
    </row>
    <row r="16" spans="1:5" ht="12.75" customHeight="1">
      <c r="A16" s="23" t="s">
        <v>18</v>
      </c>
      <c r="B16" s="67"/>
      <c r="C16" s="17" t="s">
        <v>13</v>
      </c>
      <c r="D16" s="22">
        <f>D13-0.033</f>
        <v>0.862</v>
      </c>
      <c r="E16" s="22">
        <f t="shared" si="0"/>
        <v>0.868</v>
      </c>
    </row>
    <row r="17" spans="1:5" ht="12.75" customHeight="1">
      <c r="A17" s="14"/>
      <c r="B17" s="63"/>
      <c r="C17" s="17"/>
      <c r="D17" s="22"/>
      <c r="E17" s="22"/>
    </row>
    <row r="18" spans="1:5" ht="11.25" customHeight="1">
      <c r="A18" s="26" t="s">
        <v>69</v>
      </c>
      <c r="B18" s="69" t="s">
        <v>103</v>
      </c>
      <c r="C18" s="17"/>
      <c r="D18" s="22"/>
      <c r="E18" s="22"/>
    </row>
    <row r="19" spans="1:11" s="31" customFormat="1" ht="11.25">
      <c r="A19" s="60" t="s">
        <v>70</v>
      </c>
      <c r="B19" s="70">
        <v>88.7070602</v>
      </c>
      <c r="C19" s="28"/>
      <c r="D19" s="29"/>
      <c r="E19" s="29"/>
      <c r="I19" s="32"/>
      <c r="J19" s="32"/>
      <c r="K19" s="33"/>
    </row>
    <row r="20" spans="1:5" ht="12.75" customHeight="1">
      <c r="A20" s="35" t="s">
        <v>22</v>
      </c>
      <c r="B20" s="71"/>
      <c r="C20" s="72" t="s">
        <v>13</v>
      </c>
      <c r="D20" s="3"/>
      <c r="E20" s="22">
        <v>0.45</v>
      </c>
    </row>
    <row r="21" spans="1:5" ht="12.75" customHeight="1">
      <c r="A21" s="35"/>
      <c r="B21" s="73"/>
      <c r="C21" s="17"/>
      <c r="D21" s="3"/>
      <c r="E21" s="22"/>
    </row>
    <row r="22" spans="1:5" ht="12.75" customHeight="1">
      <c r="A22" s="26" t="s">
        <v>72</v>
      </c>
      <c r="B22" s="64" t="s">
        <v>103</v>
      </c>
      <c r="C22" s="17"/>
      <c r="D22" s="3"/>
      <c r="E22" s="22"/>
    </row>
    <row r="23" spans="1:5" ht="12.75">
      <c r="A23" s="27" t="s">
        <v>70</v>
      </c>
      <c r="B23" s="65">
        <v>403.21391</v>
      </c>
      <c r="C23" s="17"/>
      <c r="D23" s="3"/>
      <c r="E23" s="22"/>
    </row>
    <row r="24" spans="1:5" ht="11.25" customHeight="1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 customHeight="1">
      <c r="A25" s="35"/>
      <c r="B25" s="73"/>
      <c r="C25" s="17"/>
      <c r="D25" s="22"/>
      <c r="E25" s="22"/>
    </row>
    <row r="26" spans="1:5" ht="12.75" customHeight="1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1.25" customHeight="1">
      <c r="A28" s="35" t="s">
        <v>27</v>
      </c>
      <c r="B28" s="73"/>
      <c r="C28" s="17" t="s">
        <v>28</v>
      </c>
      <c r="D28" s="22">
        <v>0.75</v>
      </c>
      <c r="E28" s="22">
        <f>D28+0.006</f>
        <v>0.756</v>
      </c>
    </row>
    <row r="29" spans="1:5" ht="12.75" customHeight="1">
      <c r="A29" s="35" t="s">
        <v>29</v>
      </c>
      <c r="B29" s="73"/>
      <c r="C29" s="17" t="s">
        <v>28</v>
      </c>
      <c r="D29" s="22">
        <f>D28-0.01</f>
        <v>0.74</v>
      </c>
      <c r="E29" s="22">
        <f>D29+0.006</f>
        <v>0.746</v>
      </c>
    </row>
    <row r="30" spans="1:5" ht="12.75" customHeight="1">
      <c r="A30" s="35" t="s">
        <v>30</v>
      </c>
      <c r="B30" s="73"/>
      <c r="C30" s="17" t="s">
        <v>28</v>
      </c>
      <c r="D30" s="22">
        <f>D28-0.026</f>
        <v>0.724</v>
      </c>
      <c r="E30" s="22">
        <f>D30+0.006</f>
        <v>0.73</v>
      </c>
    </row>
    <row r="31" spans="1:5" ht="12.75" customHeight="1">
      <c r="A31" s="14"/>
      <c r="B31" s="63"/>
      <c r="C31" s="17"/>
      <c r="D31" s="22"/>
      <c r="E31" s="22"/>
    </row>
    <row r="32" spans="1:5" ht="12.75" customHeight="1">
      <c r="A32" s="36" t="s">
        <v>76</v>
      </c>
      <c r="B32" s="74" t="s">
        <v>104</v>
      </c>
      <c r="C32" s="17"/>
      <c r="D32" s="22"/>
      <c r="E32" s="22"/>
    </row>
    <row r="33" spans="1:11" s="31" customFormat="1" ht="12.75">
      <c r="A33" s="27" t="s">
        <v>77</v>
      </c>
      <c r="B33" s="65">
        <v>64.2421</v>
      </c>
      <c r="C33" s="30"/>
      <c r="D33" s="29"/>
      <c r="E33" s="29"/>
      <c r="I33" s="5"/>
      <c r="J33" s="5"/>
      <c r="K33" s="37"/>
    </row>
    <row r="34" spans="1:11" s="31" customFormat="1" ht="12">
      <c r="A34" s="14" t="s">
        <v>34</v>
      </c>
      <c r="B34" s="65"/>
      <c r="C34" s="17" t="s">
        <v>28</v>
      </c>
      <c r="D34" s="22">
        <v>0.625</v>
      </c>
      <c r="E34" s="22">
        <f>D34+0.003</f>
        <v>0.628</v>
      </c>
      <c r="I34" s="32"/>
      <c r="J34" s="32"/>
      <c r="K34" s="33"/>
    </row>
    <row r="35" spans="1:11" s="31" customFormat="1" ht="12" customHeight="1">
      <c r="A35" s="14" t="s">
        <v>35</v>
      </c>
      <c r="B35" s="63"/>
      <c r="C35" s="17" t="s">
        <v>28</v>
      </c>
      <c r="D35" s="22">
        <f>D34-0.015</f>
        <v>0.61</v>
      </c>
      <c r="E35" s="22">
        <f>D35+0.003</f>
        <v>0.613</v>
      </c>
      <c r="I35" s="32"/>
      <c r="J35" s="32"/>
      <c r="K35" s="33"/>
    </row>
    <row r="36" spans="1:11" s="31" customFormat="1" ht="12" customHeight="1">
      <c r="A36" s="14"/>
      <c r="B36" s="63"/>
      <c r="C36" s="17"/>
      <c r="D36" s="22"/>
      <c r="E36" s="22"/>
      <c r="I36" s="32"/>
      <c r="J36" s="32"/>
      <c r="K36" s="33"/>
    </row>
    <row r="37" spans="1:11" s="24" customFormat="1" ht="12" customHeight="1">
      <c r="A37" s="38" t="s">
        <v>79</v>
      </c>
      <c r="B37" s="74"/>
      <c r="C37" s="17"/>
      <c r="D37" s="22"/>
      <c r="E37" s="22"/>
      <c r="I37" s="25"/>
      <c r="J37" s="25"/>
      <c r="K37" s="39"/>
    </row>
    <row r="38" spans="1:5" ht="12.75">
      <c r="A38" s="40" t="s">
        <v>80</v>
      </c>
      <c r="B38" s="76"/>
      <c r="C38" s="17"/>
      <c r="D38" s="41"/>
      <c r="E38" s="41"/>
    </row>
    <row r="39" spans="1:11" s="7" customFormat="1" ht="12.75">
      <c r="A39" s="42" t="s">
        <v>38</v>
      </c>
      <c r="B39" s="64" t="s">
        <v>103</v>
      </c>
      <c r="C39" s="17"/>
      <c r="D39" s="22"/>
      <c r="E39" s="41"/>
      <c r="I39" s="8"/>
      <c r="J39" s="8"/>
      <c r="K39" s="9"/>
    </row>
    <row r="40" spans="1:11" s="7" customFormat="1" ht="12.75">
      <c r="A40" s="20"/>
      <c r="B40" s="65">
        <v>541.84231</v>
      </c>
      <c r="C40" s="17" t="s">
        <v>13</v>
      </c>
      <c r="D40" s="22">
        <v>1.065</v>
      </c>
      <c r="E40" s="44"/>
      <c r="I40" s="8"/>
      <c r="J40" s="8"/>
      <c r="K40" s="9"/>
    </row>
    <row r="41" spans="1:11" s="7" customFormat="1" ht="4.5" customHeight="1">
      <c r="A41" s="20"/>
      <c r="B41" s="75"/>
      <c r="C41" s="17"/>
      <c r="D41" s="22"/>
      <c r="E41" s="44"/>
      <c r="I41" s="8"/>
      <c r="J41" s="8"/>
      <c r="K41" s="9"/>
    </row>
    <row r="42" spans="1:5" ht="12.75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0.861</v>
      </c>
      <c r="E43" s="41"/>
    </row>
    <row r="44" spans="1:5" ht="4.5" customHeight="1">
      <c r="A44" s="20"/>
      <c r="B44" s="75"/>
      <c r="C44" s="17"/>
      <c r="D44" s="45"/>
      <c r="E44" s="41"/>
    </row>
    <row r="45" spans="1:5" ht="12.75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0.51</v>
      </c>
      <c r="E46" s="41"/>
    </row>
    <row r="47" spans="1:5" ht="12.75">
      <c r="A47" s="47"/>
      <c r="B47" s="75"/>
      <c r="C47" s="17"/>
      <c r="D47" s="22"/>
      <c r="E47" s="41"/>
    </row>
    <row r="48" spans="1:5" ht="12" customHeight="1">
      <c r="A48" s="36" t="s">
        <v>81</v>
      </c>
      <c r="B48" s="74" t="s">
        <v>104</v>
      </c>
      <c r="C48" s="17"/>
      <c r="D48" s="41"/>
      <c r="E48" s="41"/>
    </row>
    <row r="49" spans="1:5" ht="12.75" customHeight="1">
      <c r="A49" s="47"/>
      <c r="B49" s="81">
        <v>30.99</v>
      </c>
      <c r="C49" s="17" t="s">
        <v>105</v>
      </c>
      <c r="D49" s="41"/>
      <c r="E49" s="45">
        <v>213</v>
      </c>
    </row>
    <row r="50" spans="1:5" ht="12.75" customHeight="1">
      <c r="A50" s="47"/>
      <c r="B50" s="78"/>
      <c r="C50" s="17"/>
      <c r="D50" s="41"/>
      <c r="E50" s="45"/>
    </row>
    <row r="51" spans="1:5" ht="12" customHeight="1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 customHeight="1">
      <c r="A53" s="14" t="s">
        <v>50</v>
      </c>
      <c r="B53" s="63"/>
      <c r="C53" s="17" t="s">
        <v>105</v>
      </c>
      <c r="D53" s="45"/>
      <c r="E53" s="45">
        <v>208</v>
      </c>
    </row>
    <row r="54" spans="1:5" ht="12.75" customHeight="1">
      <c r="A54" s="14"/>
      <c r="B54" s="63"/>
      <c r="C54" s="17"/>
      <c r="D54" s="45"/>
      <c r="E54" s="45"/>
    </row>
    <row r="55" spans="1:5" ht="12" customHeight="1">
      <c r="A55" s="36" t="s">
        <v>87</v>
      </c>
      <c r="B55" s="74" t="s">
        <v>104</v>
      </c>
      <c r="C55" s="17"/>
      <c r="D55" s="41"/>
      <c r="E55" s="41"/>
    </row>
    <row r="56" spans="1:11" s="31" customFormat="1" ht="12.75" customHeight="1">
      <c r="A56" s="27" t="s">
        <v>88</v>
      </c>
      <c r="B56" s="65">
        <v>189.94458</v>
      </c>
      <c r="C56" s="30"/>
      <c r="D56" s="48"/>
      <c r="E56" s="48"/>
      <c r="I56" s="32"/>
      <c r="J56" s="32"/>
      <c r="K56" s="33"/>
    </row>
    <row r="57" spans="1:10" ht="12.75" customHeight="1">
      <c r="A57" s="14" t="s">
        <v>53</v>
      </c>
      <c r="B57" s="63"/>
      <c r="C57" s="17"/>
      <c r="D57" s="45">
        <v>15.73</v>
      </c>
      <c r="E57" s="41"/>
      <c r="I57" s="32"/>
      <c r="J57" s="32"/>
    </row>
    <row r="58" spans="1:9" ht="12.75" customHeight="1">
      <c r="A58" s="14" t="s">
        <v>54</v>
      </c>
      <c r="B58" s="63"/>
      <c r="C58" s="17"/>
      <c r="D58" s="45">
        <v>23.59</v>
      </c>
      <c r="E58" s="41"/>
      <c r="I58" s="32"/>
    </row>
    <row r="59" spans="1:9" ht="12.75" customHeight="1">
      <c r="A59" s="14" t="s">
        <v>55</v>
      </c>
      <c r="B59" s="63"/>
      <c r="C59" s="17"/>
      <c r="D59" s="45">
        <v>43.34</v>
      </c>
      <c r="E59" s="41"/>
      <c r="I59" s="32"/>
    </row>
    <row r="60" spans="1:9" ht="12.75" customHeight="1">
      <c r="A60" s="14"/>
      <c r="B60" s="63"/>
      <c r="C60" s="17"/>
      <c r="D60" s="45"/>
      <c r="E60" s="41"/>
      <c r="I60" s="32"/>
    </row>
    <row r="61" spans="1:5" ht="12" customHeight="1">
      <c r="A61" s="36" t="s">
        <v>91</v>
      </c>
      <c r="B61" s="64" t="s">
        <v>103</v>
      </c>
      <c r="C61" s="17"/>
      <c r="D61" s="41"/>
      <c r="E61" s="41"/>
    </row>
    <row r="62" spans="1:5" ht="11.25" customHeight="1">
      <c r="A62" s="61" t="s">
        <v>92</v>
      </c>
      <c r="B62" s="65">
        <v>98.77119</v>
      </c>
      <c r="C62" s="17"/>
      <c r="D62" s="41"/>
      <c r="E62" s="41"/>
    </row>
    <row r="63" spans="1:9" ht="12.75" customHeight="1">
      <c r="A63" s="14" t="s">
        <v>58</v>
      </c>
      <c r="B63" s="63"/>
      <c r="C63" s="17" t="s">
        <v>13</v>
      </c>
      <c r="E63" s="22">
        <v>0.831</v>
      </c>
      <c r="I63" s="6"/>
    </row>
    <row r="64" spans="1:5" ht="8.25" customHeight="1">
      <c r="A64" s="50"/>
      <c r="B64" s="79"/>
      <c r="C64" s="51"/>
      <c r="D64" s="52"/>
      <c r="E64" s="52"/>
    </row>
    <row r="65" spans="1:5" ht="14.25" customHeight="1">
      <c r="A65" s="84" t="s">
        <v>59</v>
      </c>
      <c r="B65" s="84"/>
      <c r="C65" s="84"/>
      <c r="D65" s="84"/>
      <c r="E65" s="84"/>
    </row>
    <row r="66" spans="1:6" ht="12.75">
      <c r="A66" s="62"/>
      <c r="B66" s="80"/>
      <c r="C66" s="1"/>
      <c r="D66" s="1"/>
      <c r="E66" s="1"/>
      <c r="F66" s="1"/>
    </row>
    <row r="67" spans="1:6" ht="12.75">
      <c r="A67" s="1"/>
      <c r="B67" s="28"/>
      <c r="C67" s="1"/>
      <c r="D67" s="1"/>
      <c r="E67" s="1"/>
      <c r="F67" s="1"/>
    </row>
    <row r="68" spans="1:6" ht="12.75">
      <c r="A68" s="1"/>
      <c r="B68" s="28"/>
      <c r="C68" s="1"/>
      <c r="D68" s="1"/>
      <c r="E68" s="1"/>
      <c r="F68" s="1"/>
    </row>
    <row r="69" spans="1:6" ht="12.75">
      <c r="A69" s="1"/>
      <c r="B69" s="28"/>
      <c r="C69" s="1"/>
      <c r="D69" s="1"/>
      <c r="E69" s="1"/>
      <c r="F69" s="1"/>
    </row>
    <row r="70" spans="1:6" ht="12.75">
      <c r="A70" s="1"/>
      <c r="B70" s="28"/>
      <c r="C70" s="1"/>
      <c r="D70" s="1"/>
      <c r="E70" s="1"/>
      <c r="F70" s="1"/>
    </row>
    <row r="71" spans="1:6" ht="12.75">
      <c r="A71" s="1"/>
      <c r="B71" s="28"/>
      <c r="C71" s="1"/>
      <c r="D71" s="1"/>
      <c r="E71" s="1"/>
      <c r="F71" s="1"/>
    </row>
    <row r="72" spans="1:6" ht="12.75">
      <c r="A72" s="1"/>
      <c r="B72" s="28"/>
      <c r="C72" s="1"/>
      <c r="D72" s="1"/>
      <c r="E72" s="1"/>
      <c r="F72" s="1"/>
    </row>
    <row r="73" spans="1:6" ht="12.75">
      <c r="A73" s="1"/>
      <c r="B73" s="28"/>
      <c r="C73" s="1"/>
      <c r="D73" s="1"/>
      <c r="E73" s="1"/>
      <c r="F73" s="1"/>
    </row>
    <row r="74" spans="1:6" ht="12.75">
      <c r="A74" s="1"/>
      <c r="B74" s="28"/>
      <c r="C74" s="1"/>
      <c r="D74" s="1"/>
      <c r="E74" s="1"/>
      <c r="F74" s="1"/>
    </row>
    <row r="75" spans="1:6" ht="12.75">
      <c r="A75" s="1"/>
      <c r="B75" s="28"/>
      <c r="C75" s="1"/>
      <c r="D75" s="1"/>
      <c r="E75" s="1"/>
      <c r="F75" s="1"/>
    </row>
    <row r="76" spans="1:6" ht="12.75">
      <c r="A76" s="1"/>
      <c r="B76" s="28"/>
      <c r="C76" s="1"/>
      <c r="D76" s="1"/>
      <c r="E76" s="1"/>
      <c r="F76" s="1"/>
    </row>
    <row r="77" spans="1:6" ht="12.75">
      <c r="A77" s="1"/>
      <c r="B77" s="28"/>
      <c r="C77" s="1"/>
      <c r="D77" s="1"/>
      <c r="E77" s="1"/>
      <c r="F77" s="1"/>
    </row>
    <row r="78" spans="1:6" ht="12.75">
      <c r="A78" s="1"/>
      <c r="B78" s="28"/>
      <c r="C78" s="1"/>
      <c r="D78" s="1"/>
      <c r="E78" s="1"/>
      <c r="F78" s="1"/>
    </row>
    <row r="79" spans="1:6" ht="12.75">
      <c r="A79" s="1"/>
      <c r="B79" s="28"/>
      <c r="C79" s="1"/>
      <c r="D79" s="1"/>
      <c r="E79" s="1"/>
      <c r="F79" s="1"/>
    </row>
    <row r="80" spans="1:6" ht="12.75">
      <c r="A80" s="1"/>
      <c r="B80" s="28"/>
      <c r="C80" s="1"/>
      <c r="D80" s="1"/>
      <c r="E80" s="1"/>
      <c r="F80" s="1"/>
    </row>
    <row r="81" spans="1:6" ht="12.75">
      <c r="A81" s="1"/>
      <c r="B81" s="28"/>
      <c r="C81" s="1"/>
      <c r="D81" s="1"/>
      <c r="E81" s="1"/>
      <c r="F81" s="1"/>
    </row>
    <row r="82" spans="1:6" ht="12.75">
      <c r="A82" s="1"/>
      <c r="B82" s="28"/>
      <c r="C82" s="1"/>
      <c r="D82" s="1"/>
      <c r="E82" s="1"/>
      <c r="F82" s="1"/>
    </row>
    <row r="83" spans="1:6" ht="12.75">
      <c r="A83" s="1"/>
      <c r="B83" s="28"/>
      <c r="C83" s="1"/>
      <c r="D83" s="1"/>
      <c r="E83" s="1"/>
      <c r="F83" s="1"/>
    </row>
    <row r="84" spans="1:6" ht="12.75">
      <c r="A84" s="1"/>
      <c r="B84" s="28"/>
      <c r="C84" s="1"/>
      <c r="D84" s="1"/>
      <c r="E84" s="1"/>
      <c r="F84" s="1"/>
    </row>
    <row r="85" spans="1:6" ht="12.75">
      <c r="A85" s="1"/>
      <c r="B85" s="28"/>
      <c r="C85" s="1"/>
      <c r="D85" s="1"/>
      <c r="E85" s="1"/>
      <c r="F85" s="1"/>
    </row>
    <row r="86" spans="1:6" ht="12.75">
      <c r="A86" s="1"/>
      <c r="B86" s="28"/>
      <c r="C86" s="1"/>
      <c r="D86" s="1"/>
      <c r="E86" s="1"/>
      <c r="F86" s="1"/>
    </row>
    <row r="87" spans="1:6" ht="12.75">
      <c r="A87" s="1"/>
      <c r="B87" s="28"/>
      <c r="C87" s="1"/>
      <c r="D87" s="1"/>
      <c r="E87" s="1"/>
      <c r="F87" s="1"/>
    </row>
    <row r="88" spans="1:6" ht="12.75">
      <c r="A88" s="1"/>
      <c r="B88" s="28"/>
      <c r="C88" s="1"/>
      <c r="D88" s="1"/>
      <c r="E88" s="1"/>
      <c r="F88" s="1"/>
    </row>
    <row r="89" spans="1:6" ht="12.75">
      <c r="A89" s="1"/>
      <c r="B89" s="28"/>
      <c r="C89" s="1"/>
      <c r="D89" s="1"/>
      <c r="E89" s="1"/>
      <c r="F89" s="1"/>
    </row>
    <row r="90" spans="1:6" ht="12.75">
      <c r="A90" s="1"/>
      <c r="B90" s="28"/>
      <c r="C90" s="1"/>
      <c r="D90" s="1"/>
      <c r="E90" s="1"/>
      <c r="F90" s="1"/>
    </row>
    <row r="91" spans="1:6" ht="12.75">
      <c r="A91" s="1"/>
      <c r="B91" s="28"/>
      <c r="C91" s="1"/>
      <c r="D91" s="1"/>
      <c r="E91" s="1"/>
      <c r="F91" s="1"/>
    </row>
    <row r="92" spans="1:6" ht="12.75">
      <c r="A92" s="1"/>
      <c r="B92" s="28"/>
      <c r="C92" s="1"/>
      <c r="D92" s="1"/>
      <c r="E92" s="1"/>
      <c r="F92" s="1"/>
    </row>
    <row r="93" spans="1:6" ht="12.75">
      <c r="A93" s="1"/>
      <c r="B93" s="28"/>
      <c r="C93" s="1"/>
      <c r="D93" s="1"/>
      <c r="E93" s="1"/>
      <c r="F93" s="1"/>
    </row>
    <row r="94" spans="1:6" ht="12.75">
      <c r="A94" s="1"/>
      <c r="B94" s="28"/>
      <c r="C94" s="1"/>
      <c r="D94" s="1"/>
      <c r="E94" s="1"/>
      <c r="F94" s="1"/>
    </row>
    <row r="95" spans="1:6" ht="12.75">
      <c r="A95" s="1"/>
      <c r="B95" s="28"/>
      <c r="C95" s="1"/>
      <c r="D95" s="1"/>
      <c r="E95" s="1"/>
      <c r="F95" s="1"/>
    </row>
    <row r="96" spans="1:6" ht="12.75">
      <c r="A96" s="1"/>
      <c r="B96" s="28"/>
      <c r="C96" s="1"/>
      <c r="D96" s="1"/>
      <c r="E96" s="1"/>
      <c r="F96" s="1"/>
    </row>
    <row r="97" spans="1:6" ht="12.75">
      <c r="A97" s="1"/>
      <c r="B97" s="28"/>
      <c r="C97" s="1"/>
      <c r="D97" s="1"/>
      <c r="E97" s="1"/>
      <c r="F97" s="1"/>
    </row>
    <row r="98" spans="1:6" ht="12.75">
      <c r="A98" s="1"/>
      <c r="B98" s="28"/>
      <c r="C98" s="1"/>
      <c r="D98" s="1"/>
      <c r="E98" s="1"/>
      <c r="F98" s="1"/>
    </row>
    <row r="99" spans="1:6" ht="12.75">
      <c r="A99" s="1"/>
      <c r="B99" s="28"/>
      <c r="C99" s="1"/>
      <c r="D99" s="1"/>
      <c r="E99" s="1"/>
      <c r="F99" s="1"/>
    </row>
    <row r="100" spans="1:6" ht="12.75">
      <c r="A100" s="1"/>
      <c r="B100" s="28"/>
      <c r="C100" s="1"/>
      <c r="D100" s="1"/>
      <c r="E100" s="1"/>
      <c r="F100" s="1"/>
    </row>
    <row r="101" spans="1:6" ht="12.75">
      <c r="A101" s="1"/>
      <c r="B101" s="28"/>
      <c r="C101" s="1"/>
      <c r="D101" s="1"/>
      <c r="E101" s="1"/>
      <c r="F101" s="1"/>
    </row>
    <row r="102" spans="1:6" ht="12.75">
      <c r="A102" s="1"/>
      <c r="B102" s="28"/>
      <c r="C102" s="1"/>
      <c r="D102" s="1"/>
      <c r="E102" s="1"/>
      <c r="F102" s="1"/>
    </row>
    <row r="103" spans="1:6" ht="12.75">
      <c r="A103" s="1"/>
      <c r="B103" s="28"/>
      <c r="C103" s="1"/>
      <c r="D103" s="1"/>
      <c r="E103" s="1"/>
      <c r="F103" s="1"/>
    </row>
    <row r="104" spans="1:6" ht="12.75">
      <c r="A104" s="1"/>
      <c r="B104" s="28"/>
      <c r="C104" s="1"/>
      <c r="D104" s="1"/>
      <c r="E104" s="1"/>
      <c r="F104" s="1"/>
    </row>
    <row r="105" spans="1:6" ht="12.75">
      <c r="A105" s="1"/>
      <c r="B105" s="28"/>
      <c r="C105" s="1"/>
      <c r="D105" s="1"/>
      <c r="E105" s="1"/>
      <c r="F105" s="1"/>
    </row>
    <row r="106" spans="1:6" ht="12.75">
      <c r="A106" s="1"/>
      <c r="B106" s="28"/>
      <c r="C106" s="1"/>
      <c r="D106" s="1"/>
      <c r="E106" s="1"/>
      <c r="F106" s="1"/>
    </row>
    <row r="107" spans="1:6" ht="12.75">
      <c r="A107" s="1"/>
      <c r="B107" s="28"/>
      <c r="C107" s="1"/>
      <c r="D107" s="1"/>
      <c r="E107" s="1"/>
      <c r="F107" s="1"/>
    </row>
    <row r="108" spans="1:6" ht="12.75">
      <c r="A108" s="1"/>
      <c r="B108" s="28"/>
      <c r="C108" s="1"/>
      <c r="D108" s="1"/>
      <c r="E108" s="1"/>
      <c r="F108" s="1"/>
    </row>
    <row r="109" spans="1:6" ht="12.75">
      <c r="A109" s="1"/>
      <c r="B109" s="28"/>
      <c r="C109" s="1"/>
      <c r="D109" s="1"/>
      <c r="E109" s="1"/>
      <c r="F109" s="1"/>
    </row>
    <row r="110" spans="1:6" ht="12.75">
      <c r="A110" s="1"/>
      <c r="B110" s="28"/>
      <c r="C110" s="1"/>
      <c r="D110" s="1"/>
      <c r="E110" s="1"/>
      <c r="F110" s="1"/>
    </row>
    <row r="111" spans="1:6" ht="12.75">
      <c r="A111" s="1"/>
      <c r="B111" s="28"/>
      <c r="C111" s="1"/>
      <c r="D111" s="1"/>
      <c r="E111" s="1"/>
      <c r="F111" s="1"/>
    </row>
    <row r="112" spans="1:6" ht="12.75">
      <c r="A112" s="1"/>
      <c r="B112" s="28"/>
      <c r="C112" s="1"/>
      <c r="D112" s="1"/>
      <c r="E112" s="1"/>
      <c r="F112" s="1"/>
    </row>
    <row r="113" spans="1:6" ht="12.75">
      <c r="A113" s="1"/>
      <c r="B113" s="28"/>
      <c r="C113" s="1"/>
      <c r="D113" s="1"/>
      <c r="E113" s="1"/>
      <c r="F113" s="1"/>
    </row>
    <row r="114" spans="1:6" ht="12.75">
      <c r="A114" s="1"/>
      <c r="B114" s="28"/>
      <c r="C114" s="1"/>
      <c r="D114" s="1"/>
      <c r="E114" s="1"/>
      <c r="F114" s="1"/>
    </row>
    <row r="115" spans="1:6" ht="12.75">
      <c r="A115" s="1"/>
      <c r="B115" s="28"/>
      <c r="C115" s="1"/>
      <c r="D115" s="1"/>
      <c r="E115" s="1"/>
      <c r="F115" s="1"/>
    </row>
    <row r="116" spans="1:6" ht="12.75">
      <c r="A116" s="1"/>
      <c r="B116" s="28"/>
      <c r="C116" s="1"/>
      <c r="D116" s="1"/>
      <c r="E116" s="1"/>
      <c r="F116" s="1"/>
    </row>
    <row r="117" spans="1:6" ht="12.75">
      <c r="A117" s="1"/>
      <c r="B117" s="28"/>
      <c r="C117" s="1"/>
      <c r="D117" s="1"/>
      <c r="E117" s="1"/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mergeCells count="5">
    <mergeCell ref="A65:E65"/>
    <mergeCell ref="A1:E3"/>
    <mergeCell ref="A4:E4"/>
    <mergeCell ref="A5:E5"/>
    <mergeCell ref="D8:E8"/>
  </mergeCells>
  <printOptions horizontalCentered="1"/>
  <pageMargins left="0.2362204724409449" right="0.2755905511811024" top="0.4724409448818898" bottom="0.63" header="0.5118110236220472" footer="0.5118110236220472"/>
  <pageSetup fitToHeight="1" fitToWidth="1" horizontalDpi="300" verticalDpi="3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1" sqref="A1:D3"/>
    </sheetView>
  </sheetViews>
  <sheetFormatPr defaultColWidth="9.140625" defaultRowHeight="12.75"/>
  <cols>
    <col min="1" max="1" width="66.85156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100</v>
      </c>
      <c r="B5" s="92"/>
      <c r="C5" s="92"/>
      <c r="D5" s="92"/>
      <c r="H5" s="8"/>
      <c r="I5" s="8"/>
      <c r="J5" s="9"/>
    </row>
    <row r="6" ht="9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0.924</v>
      </c>
      <c r="D12" s="22">
        <f aca="true" t="shared" si="0" ref="D12:D17">C12+0.006</f>
        <v>0.93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0.913</v>
      </c>
      <c r="D13" s="22">
        <f t="shared" si="0"/>
        <v>0.919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</v>
      </c>
      <c r="D14" s="56">
        <f t="shared" si="0"/>
        <v>0.906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0.887</v>
      </c>
      <c r="D15" s="22">
        <f t="shared" si="0"/>
        <v>0.893</v>
      </c>
    </row>
    <row r="16" spans="1:4" ht="12.75" customHeight="1">
      <c r="A16" s="23" t="s">
        <v>17</v>
      </c>
      <c r="B16" s="17" t="s">
        <v>13</v>
      </c>
      <c r="C16" s="22">
        <f>C14-0.024</f>
        <v>0.876</v>
      </c>
      <c r="D16" s="22">
        <f t="shared" si="0"/>
        <v>0.882</v>
      </c>
    </row>
    <row r="17" spans="1:4" ht="12.75" customHeight="1">
      <c r="A17" s="23" t="s">
        <v>18</v>
      </c>
      <c r="B17" s="17" t="s">
        <v>13</v>
      </c>
      <c r="C17" s="22">
        <f>C14-0.033</f>
        <v>0.867</v>
      </c>
      <c r="D17" s="22">
        <f t="shared" si="0"/>
        <v>0.873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0.459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0.368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0.75</v>
      </c>
      <c r="D31" s="22">
        <f>C31+0.006</f>
        <v>0.756</v>
      </c>
    </row>
    <row r="32" spans="1:4" ht="12.75" customHeight="1">
      <c r="A32" s="35" t="s">
        <v>29</v>
      </c>
      <c r="B32" s="17" t="s">
        <v>28</v>
      </c>
      <c r="C32" s="22">
        <f>C31-0.01</f>
        <v>0.74</v>
      </c>
      <c r="D32" s="22">
        <f>C32+0.006</f>
        <v>0.746</v>
      </c>
    </row>
    <row r="33" spans="1:4" ht="12.75" customHeight="1">
      <c r="A33" s="35" t="s">
        <v>30</v>
      </c>
      <c r="B33" s="17" t="s">
        <v>28</v>
      </c>
      <c r="C33" s="22">
        <f>C31-0.026</f>
        <v>0.724</v>
      </c>
      <c r="D33" s="22">
        <f>C33+0.006</f>
        <v>0.73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0.625</v>
      </c>
      <c r="D38" s="22">
        <f>C38+0.003</f>
        <v>0.628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0.61</v>
      </c>
      <c r="D39" s="22">
        <f>C39+0.003</f>
        <v>0.613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1.068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0.865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0.514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215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212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1" right="0.27" top="0.26" bottom="0.26" header="0.22" footer="0.2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1" sqref="A1:D3"/>
    </sheetView>
  </sheetViews>
  <sheetFormatPr defaultColWidth="9.140625" defaultRowHeight="12.75"/>
  <cols>
    <col min="1" max="1" width="67.003906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99</v>
      </c>
      <c r="B5" s="92"/>
      <c r="C5" s="92"/>
      <c r="D5" s="92"/>
      <c r="H5" s="8"/>
      <c r="I5" s="8"/>
      <c r="J5" s="9"/>
    </row>
    <row r="6" ht="10.5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0.93</v>
      </c>
      <c r="D12" s="22">
        <f aca="true" t="shared" si="0" ref="D12:D17">C12+0.006</f>
        <v>0.936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0.919</v>
      </c>
      <c r="D13" s="22">
        <f t="shared" si="0"/>
        <v>0.925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0.906</v>
      </c>
      <c r="D14" s="56">
        <f t="shared" si="0"/>
        <v>0.912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0.893</v>
      </c>
      <c r="D15" s="22">
        <f t="shared" si="0"/>
        <v>0.899</v>
      </c>
    </row>
    <row r="16" spans="1:4" ht="12.75" customHeight="1">
      <c r="A16" s="23" t="s">
        <v>17</v>
      </c>
      <c r="B16" s="17" t="s">
        <v>13</v>
      </c>
      <c r="C16" s="22">
        <f>C14-0.024</f>
        <v>0.882</v>
      </c>
      <c r="D16" s="22">
        <f t="shared" si="0"/>
        <v>0.888</v>
      </c>
    </row>
    <row r="17" spans="1:4" ht="12.75" customHeight="1">
      <c r="A17" s="23" t="s">
        <v>18</v>
      </c>
      <c r="B17" s="17" t="s">
        <v>13</v>
      </c>
      <c r="C17" s="22">
        <f>C14-0.033</f>
        <v>0.873</v>
      </c>
      <c r="D17" s="22">
        <f t="shared" si="0"/>
        <v>0.879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0.463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0.373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0.76</v>
      </c>
      <c r="D31" s="22">
        <f>C31+0.006</f>
        <v>0.766</v>
      </c>
    </row>
    <row r="32" spans="1:4" ht="12.75" customHeight="1">
      <c r="A32" s="35" t="s">
        <v>29</v>
      </c>
      <c r="B32" s="17" t="s">
        <v>28</v>
      </c>
      <c r="C32" s="22">
        <f>C31-0.01</f>
        <v>0.75</v>
      </c>
      <c r="D32" s="22">
        <f>C32+0.006</f>
        <v>0.756</v>
      </c>
    </row>
    <row r="33" spans="1:4" ht="12.75" customHeight="1">
      <c r="A33" s="35" t="s">
        <v>30</v>
      </c>
      <c r="B33" s="17" t="s">
        <v>28</v>
      </c>
      <c r="C33" s="22">
        <f>C31-0.026</f>
        <v>0.734</v>
      </c>
      <c r="D33" s="22">
        <f>C33+0.006</f>
        <v>0.74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0.635</v>
      </c>
      <c r="D38" s="22">
        <f>C38+0.003</f>
        <v>0.638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0.62</v>
      </c>
      <c r="D39" s="22">
        <f>C39+0.003</f>
        <v>0.623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1.08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0.88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0.516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218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222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3" right="0.3" top="0.26" bottom="0.3" header="0.22" footer="0.2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1" sqref="A1:D3"/>
    </sheetView>
  </sheetViews>
  <sheetFormatPr defaultColWidth="9.140625" defaultRowHeight="12.75"/>
  <cols>
    <col min="1" max="1" width="65.003906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98</v>
      </c>
      <c r="B5" s="92"/>
      <c r="C5" s="92"/>
      <c r="D5" s="92"/>
      <c r="H5" s="8"/>
      <c r="I5" s="8"/>
      <c r="J5" s="9"/>
    </row>
    <row r="6" ht="9.75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0.9380000000000001</v>
      </c>
      <c r="D12" s="22">
        <f aca="true" t="shared" si="0" ref="D12:D17">C12+0.006</f>
        <v>0.9440000000000001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0.927</v>
      </c>
      <c r="D13" s="22">
        <f t="shared" si="0"/>
        <v>0.933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0.914</v>
      </c>
      <c r="D14" s="56">
        <f t="shared" si="0"/>
        <v>0.92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0.901</v>
      </c>
      <c r="D15" s="22">
        <f t="shared" si="0"/>
        <v>0.907</v>
      </c>
    </row>
    <row r="16" spans="1:4" ht="12.75" customHeight="1">
      <c r="A16" s="23" t="s">
        <v>17</v>
      </c>
      <c r="B16" s="17" t="s">
        <v>13</v>
      </c>
      <c r="C16" s="22">
        <f>C14-0.024</f>
        <v>0.89</v>
      </c>
      <c r="D16" s="22">
        <f t="shared" si="0"/>
        <v>0.896</v>
      </c>
    </row>
    <row r="17" spans="1:4" ht="12.75" customHeight="1">
      <c r="A17" s="23" t="s">
        <v>18</v>
      </c>
      <c r="B17" s="17" t="s">
        <v>13</v>
      </c>
      <c r="C17" s="22">
        <f>C14-0.033</f>
        <v>0.881</v>
      </c>
      <c r="D17" s="22">
        <f t="shared" si="0"/>
        <v>0.887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0.463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0.373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0.762</v>
      </c>
      <c r="D31" s="22">
        <f>C31+0.006</f>
        <v>0.768</v>
      </c>
    </row>
    <row r="32" spans="1:4" ht="12.75" customHeight="1">
      <c r="A32" s="35" t="s">
        <v>29</v>
      </c>
      <c r="B32" s="17" t="s">
        <v>28</v>
      </c>
      <c r="C32" s="22">
        <f>C31-0.01</f>
        <v>0.752</v>
      </c>
      <c r="D32" s="22">
        <f>C32+0.006</f>
        <v>0.758</v>
      </c>
    </row>
    <row r="33" spans="1:4" ht="12.75" customHeight="1">
      <c r="A33" s="35" t="s">
        <v>30</v>
      </c>
      <c r="B33" s="17" t="s">
        <v>28</v>
      </c>
      <c r="C33" s="22">
        <f>C31-0.026</f>
        <v>0.736</v>
      </c>
      <c r="D33" s="22">
        <f>C33+0.006</f>
        <v>0.742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0.637</v>
      </c>
      <c r="D38" s="22">
        <f>C38+0.003</f>
        <v>0.64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0.622</v>
      </c>
      <c r="D39" s="22">
        <f>C39+0.003</f>
        <v>0.625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1.08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0.88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0.516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215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223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1" right="0.27" top="0.26" bottom="0.33" header="0.24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1" sqref="A1:D3"/>
    </sheetView>
  </sheetViews>
  <sheetFormatPr defaultColWidth="9.140625" defaultRowHeight="12.75"/>
  <cols>
    <col min="1" max="1" width="66.42187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97</v>
      </c>
      <c r="B5" s="92"/>
      <c r="C5" s="92"/>
      <c r="D5" s="92"/>
      <c r="H5" s="8"/>
      <c r="I5" s="8"/>
      <c r="J5" s="9"/>
    </row>
    <row r="6" ht="12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0.9460000000000001</v>
      </c>
      <c r="D12" s="22">
        <f aca="true" t="shared" si="0" ref="D12:D17">C12+0.006</f>
        <v>0.9520000000000001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0.935</v>
      </c>
      <c r="D13" s="22">
        <f t="shared" si="0"/>
        <v>0.9410000000000001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0.922</v>
      </c>
      <c r="D14" s="56">
        <f t="shared" si="0"/>
        <v>0.928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0.909</v>
      </c>
      <c r="D15" s="22">
        <f t="shared" si="0"/>
        <v>0.915</v>
      </c>
    </row>
    <row r="16" spans="1:4" ht="12.75" customHeight="1">
      <c r="A16" s="23" t="s">
        <v>17</v>
      </c>
      <c r="B16" s="17" t="s">
        <v>13</v>
      </c>
      <c r="C16" s="22">
        <f>C14-0.024</f>
        <v>0.898</v>
      </c>
      <c r="D16" s="22">
        <f t="shared" si="0"/>
        <v>0.904</v>
      </c>
    </row>
    <row r="17" spans="1:4" ht="12.75" customHeight="1">
      <c r="A17" s="23" t="s">
        <v>18</v>
      </c>
      <c r="B17" s="17" t="s">
        <v>13</v>
      </c>
      <c r="C17" s="22">
        <f>C14-0.033</f>
        <v>0.889</v>
      </c>
      <c r="D17" s="22">
        <f t="shared" si="0"/>
        <v>0.895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0.465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0.375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0.765</v>
      </c>
      <c r="D31" s="22">
        <f>C31+0.006</f>
        <v>0.771</v>
      </c>
    </row>
    <row r="32" spans="1:4" ht="12.75" customHeight="1">
      <c r="A32" s="35" t="s">
        <v>29</v>
      </c>
      <c r="B32" s="17" t="s">
        <v>28</v>
      </c>
      <c r="C32" s="22">
        <f>C31-0.01</f>
        <v>0.755</v>
      </c>
      <c r="D32" s="22">
        <f>C32+0.006</f>
        <v>0.761</v>
      </c>
    </row>
    <row r="33" spans="1:4" ht="12.75" customHeight="1">
      <c r="A33" s="35" t="s">
        <v>30</v>
      </c>
      <c r="B33" s="17" t="s">
        <v>28</v>
      </c>
      <c r="C33" s="22">
        <f>C31-0.026</f>
        <v>0.739</v>
      </c>
      <c r="D33" s="22">
        <f>C33+0.006</f>
        <v>0.745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0.64</v>
      </c>
      <c r="D38" s="22">
        <f>C38+0.003</f>
        <v>0.643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0.625</v>
      </c>
      <c r="D39" s="22">
        <f>C39+0.003</f>
        <v>0.628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1.081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0.877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0.516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203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225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8" right="0.27" top="0.28" bottom="0.26" header="0.17" footer="0.2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1" sqref="A1:D3"/>
    </sheetView>
  </sheetViews>
  <sheetFormatPr defaultColWidth="9.140625" defaultRowHeight="12.75"/>
  <cols>
    <col min="1" max="1" width="65.281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96</v>
      </c>
      <c r="B5" s="92"/>
      <c r="C5" s="92"/>
      <c r="D5" s="92"/>
      <c r="H5" s="8"/>
      <c r="I5" s="8"/>
      <c r="J5" s="9"/>
    </row>
    <row r="6" ht="21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0.9480000000000001</v>
      </c>
      <c r="D12" s="22">
        <f aca="true" t="shared" si="0" ref="D12:D17">C12+0.006</f>
        <v>0.9540000000000001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0.937</v>
      </c>
      <c r="D13" s="22">
        <f t="shared" si="0"/>
        <v>0.9430000000000001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0.924</v>
      </c>
      <c r="D14" s="56">
        <f t="shared" si="0"/>
        <v>0.93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0.911</v>
      </c>
      <c r="D15" s="22">
        <f t="shared" si="0"/>
        <v>0.917</v>
      </c>
    </row>
    <row r="16" spans="1:4" ht="12.75" customHeight="1">
      <c r="A16" s="23" t="s">
        <v>17</v>
      </c>
      <c r="B16" s="17" t="s">
        <v>13</v>
      </c>
      <c r="C16" s="22">
        <f>C14-0.024</f>
        <v>0.9</v>
      </c>
      <c r="D16" s="22">
        <f t="shared" si="0"/>
        <v>0.906</v>
      </c>
    </row>
    <row r="17" spans="1:4" ht="12.75" customHeight="1">
      <c r="A17" s="23" t="s">
        <v>18</v>
      </c>
      <c r="B17" s="17" t="s">
        <v>13</v>
      </c>
      <c r="C17" s="22">
        <f>C14-0.033</f>
        <v>0.891</v>
      </c>
      <c r="D17" s="22">
        <f t="shared" si="0"/>
        <v>0.897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0.465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0.375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0.769</v>
      </c>
      <c r="D31" s="22">
        <f>C31+0.006</f>
        <v>0.775</v>
      </c>
    </row>
    <row r="32" spans="1:4" ht="12.75" customHeight="1">
      <c r="A32" s="35" t="s">
        <v>29</v>
      </c>
      <c r="B32" s="17" t="s">
        <v>28</v>
      </c>
      <c r="C32" s="22">
        <f>C31-0.01</f>
        <v>0.759</v>
      </c>
      <c r="D32" s="22">
        <f>C32+0.006</f>
        <v>0.765</v>
      </c>
    </row>
    <row r="33" spans="1:4" ht="12.75" customHeight="1">
      <c r="A33" s="35" t="s">
        <v>30</v>
      </c>
      <c r="B33" s="17" t="s">
        <v>28</v>
      </c>
      <c r="C33" s="22">
        <f>C31-0.026</f>
        <v>0.743</v>
      </c>
      <c r="D33" s="22">
        <f>C33+0.006</f>
        <v>0.749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0.64</v>
      </c>
      <c r="D38" s="22">
        <f>C38+0.003</f>
        <v>0.643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0.625</v>
      </c>
      <c r="D39" s="22">
        <f>C39+0.003</f>
        <v>0.628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1.074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0.881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0.516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203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222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" right="0" top="0" bottom="0" header="0.5118110236220472" footer="0.5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">
      <selection activeCell="A6" sqref="A6:IV6"/>
    </sheetView>
  </sheetViews>
  <sheetFormatPr defaultColWidth="9.140625" defaultRowHeight="12.75"/>
  <cols>
    <col min="1" max="1" width="66.1406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95</v>
      </c>
      <c r="B5" s="92"/>
      <c r="C5" s="92"/>
      <c r="D5" s="92"/>
      <c r="H5" s="8"/>
      <c r="I5" s="8"/>
      <c r="J5" s="9"/>
    </row>
    <row r="6" ht="12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0.9400000000000001</v>
      </c>
      <c r="D12" s="22">
        <f aca="true" t="shared" si="0" ref="D12:D17">C12+0.006</f>
        <v>0.9460000000000001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0.929</v>
      </c>
      <c r="D13" s="22">
        <f t="shared" si="0"/>
        <v>0.935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0.916</v>
      </c>
      <c r="D14" s="56">
        <f t="shared" si="0"/>
        <v>0.922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0.903</v>
      </c>
      <c r="D15" s="22">
        <f t="shared" si="0"/>
        <v>0.909</v>
      </c>
    </row>
    <row r="16" spans="1:4" ht="12.75" customHeight="1">
      <c r="A16" s="23" t="s">
        <v>17</v>
      </c>
      <c r="B16" s="17" t="s">
        <v>13</v>
      </c>
      <c r="C16" s="22">
        <f>C14-0.024</f>
        <v>0.892</v>
      </c>
      <c r="D16" s="22">
        <f t="shared" si="0"/>
        <v>0.898</v>
      </c>
    </row>
    <row r="17" spans="1:4" ht="12.75" customHeight="1">
      <c r="A17" s="23" t="s">
        <v>18</v>
      </c>
      <c r="B17" s="17" t="s">
        <v>13</v>
      </c>
      <c r="C17" s="22">
        <f>C14-0.033</f>
        <v>0.883</v>
      </c>
      <c r="D17" s="22">
        <f t="shared" si="0"/>
        <v>0.889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0.463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0.371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0.76</v>
      </c>
      <c r="D31" s="22">
        <f>C31+0.006</f>
        <v>0.766</v>
      </c>
    </row>
    <row r="32" spans="1:4" ht="12.75" customHeight="1">
      <c r="A32" s="35" t="s">
        <v>29</v>
      </c>
      <c r="B32" s="17" t="s">
        <v>28</v>
      </c>
      <c r="C32" s="22">
        <f>C31-0.01</f>
        <v>0.75</v>
      </c>
      <c r="D32" s="22">
        <f>C32+0.006</f>
        <v>0.756</v>
      </c>
    </row>
    <row r="33" spans="1:4" ht="12.75" customHeight="1">
      <c r="A33" s="35" t="s">
        <v>30</v>
      </c>
      <c r="B33" s="17" t="s">
        <v>28</v>
      </c>
      <c r="C33" s="22">
        <f>C31-0.026</f>
        <v>0.734</v>
      </c>
      <c r="D33" s="22">
        <f>C33+0.006</f>
        <v>0.74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0.638</v>
      </c>
      <c r="D38" s="22">
        <f>C38+0.003</f>
        <v>0.641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0.623</v>
      </c>
      <c r="D39" s="22">
        <f>C39+0.003</f>
        <v>0.626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1.056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0.871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0.509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192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/>
      <c r="D53" s="45">
        <v>212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/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/>
      <c r="C58" s="45">
        <v>23.59</v>
      </c>
      <c r="D58" s="41"/>
      <c r="H58" s="32"/>
    </row>
    <row r="59" spans="1:8" ht="12.75" customHeight="1">
      <c r="A59" s="14" t="s">
        <v>55</v>
      </c>
      <c r="B59" s="17"/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3" right="0.27" top="0.24" bottom="0.28" header="0.22" footer="0.2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3">
      <selection activeCell="C52" sqref="C52"/>
    </sheetView>
  </sheetViews>
  <sheetFormatPr defaultColWidth="9.140625" defaultRowHeight="12.75"/>
  <cols>
    <col min="1" max="1" width="72.28125" style="4" customWidth="1"/>
    <col min="2" max="2" width="10.57421875" style="4" bestFit="1" customWidth="1"/>
    <col min="3" max="4" width="11.28125" style="4" customWidth="1"/>
    <col min="5" max="6" width="9.140625" style="4" customWidth="1"/>
    <col min="7" max="7" width="11.28125" style="4" bestFit="1" customWidth="1"/>
    <col min="8" max="8" width="10.00390625" style="5" bestFit="1" customWidth="1"/>
    <col min="9" max="9" width="8.28125" style="5" bestFit="1" customWidth="1"/>
    <col min="10" max="10" width="9.140625" style="6" customWidth="1"/>
    <col min="11" max="16384" width="9.140625" style="4" customWidth="1"/>
  </cols>
  <sheetData>
    <row r="1" spans="1:10" s="1" customFormat="1" ht="12.75">
      <c r="A1" s="85" t="s">
        <v>0</v>
      </c>
      <c r="B1" s="86"/>
      <c r="C1" s="86"/>
      <c r="D1" s="86"/>
      <c r="H1" s="2"/>
      <c r="I1" s="2"/>
      <c r="J1" s="3"/>
    </row>
    <row r="2" spans="1:4" ht="12.75">
      <c r="A2" s="86"/>
      <c r="B2" s="86"/>
      <c r="C2" s="86"/>
      <c r="D2" s="86"/>
    </row>
    <row r="3" spans="1:4" ht="7.5" customHeight="1">
      <c r="A3" s="86"/>
      <c r="B3" s="86"/>
      <c r="C3" s="86"/>
      <c r="D3" s="86"/>
    </row>
    <row r="4" spans="1:10" s="7" customFormat="1" ht="16.5" customHeight="1">
      <c r="A4" s="87" t="s">
        <v>63</v>
      </c>
      <c r="B4" s="88"/>
      <c r="C4" s="88"/>
      <c r="D4" s="88"/>
      <c r="H4" s="8"/>
      <c r="I4" s="8"/>
      <c r="J4" s="9"/>
    </row>
    <row r="5" spans="1:10" s="7" customFormat="1" ht="12.75" customHeight="1">
      <c r="A5" s="89" t="s">
        <v>65</v>
      </c>
      <c r="B5" s="92"/>
      <c r="C5" s="92"/>
      <c r="D5" s="92"/>
      <c r="H5" s="8"/>
      <c r="I5" s="8"/>
      <c r="J5" s="9"/>
    </row>
    <row r="6" ht="21" customHeight="1"/>
    <row r="7" spans="1:4" ht="36" customHeight="1">
      <c r="A7" s="10"/>
      <c r="B7" s="11"/>
      <c r="C7" s="12" t="s">
        <v>4</v>
      </c>
      <c r="D7" s="12" t="s">
        <v>5</v>
      </c>
    </row>
    <row r="8" spans="1:4" ht="13.5" customHeight="1">
      <c r="A8" s="14"/>
      <c r="B8" s="15"/>
      <c r="C8" s="90" t="s">
        <v>7</v>
      </c>
      <c r="D8" s="91"/>
    </row>
    <row r="9" spans="1:4" ht="12" customHeight="1">
      <c r="A9" s="16" t="s">
        <v>66</v>
      </c>
      <c r="B9" s="17"/>
      <c r="C9" s="18"/>
      <c r="D9" s="18"/>
    </row>
    <row r="10" spans="1:4" ht="12.75">
      <c r="A10" s="19" t="s">
        <v>67</v>
      </c>
      <c r="B10" s="17"/>
      <c r="C10" s="17"/>
      <c r="D10" s="17"/>
    </row>
    <row r="11" spans="1:4" ht="12.75">
      <c r="A11" s="20" t="s">
        <v>68</v>
      </c>
      <c r="B11" s="17"/>
      <c r="C11" s="17"/>
      <c r="D11" s="17"/>
    </row>
    <row r="12" spans="1:4" ht="12" customHeight="1">
      <c r="A12" s="21" t="s">
        <v>12</v>
      </c>
      <c r="B12" s="17" t="s">
        <v>13</v>
      </c>
      <c r="C12" s="22">
        <f>C14+0.024</f>
        <v>0.924</v>
      </c>
      <c r="D12" s="22">
        <f aca="true" t="shared" si="0" ref="D12:D17">C12+0.006</f>
        <v>0.93</v>
      </c>
    </row>
    <row r="13" spans="1:9" s="24" customFormat="1" ht="12.75" customHeight="1">
      <c r="A13" s="23" t="s">
        <v>14</v>
      </c>
      <c r="B13" s="17" t="s">
        <v>13</v>
      </c>
      <c r="C13" s="22">
        <f>C14+0.013</f>
        <v>0.913</v>
      </c>
      <c r="D13" s="22">
        <f t="shared" si="0"/>
        <v>0.919</v>
      </c>
      <c r="H13" s="25"/>
      <c r="I13" s="25"/>
    </row>
    <row r="14" spans="1:10" s="57" customFormat="1" ht="12.75" customHeight="1">
      <c r="A14" s="54" t="s">
        <v>15</v>
      </c>
      <c r="B14" s="55" t="s">
        <v>13</v>
      </c>
      <c r="C14" s="56">
        <v>0.9</v>
      </c>
      <c r="D14" s="56">
        <f t="shared" si="0"/>
        <v>0.906</v>
      </c>
      <c r="H14" s="58"/>
      <c r="I14" s="58"/>
      <c r="J14" s="59"/>
    </row>
    <row r="15" spans="1:4" ht="12.75" customHeight="1">
      <c r="A15" s="23" t="s">
        <v>16</v>
      </c>
      <c r="B15" s="17" t="s">
        <v>13</v>
      </c>
      <c r="C15" s="22">
        <f>C14-0.013</f>
        <v>0.887</v>
      </c>
      <c r="D15" s="22">
        <f t="shared" si="0"/>
        <v>0.893</v>
      </c>
    </row>
    <row r="16" spans="1:4" ht="12.75" customHeight="1">
      <c r="A16" s="23" t="s">
        <v>17</v>
      </c>
      <c r="B16" s="17" t="s">
        <v>13</v>
      </c>
      <c r="C16" s="22">
        <f>C14-0.024</f>
        <v>0.876</v>
      </c>
      <c r="D16" s="22">
        <f t="shared" si="0"/>
        <v>0.882</v>
      </c>
    </row>
    <row r="17" spans="1:4" ht="12.75" customHeight="1">
      <c r="A17" s="23" t="s">
        <v>18</v>
      </c>
      <c r="B17" s="17" t="s">
        <v>13</v>
      </c>
      <c r="C17" s="22">
        <f>C14-0.033</f>
        <v>0.867</v>
      </c>
      <c r="D17" s="22">
        <f t="shared" si="0"/>
        <v>0.873</v>
      </c>
    </row>
    <row r="18" spans="1:4" ht="4.5" customHeight="1">
      <c r="A18" s="14"/>
      <c r="B18" s="17"/>
      <c r="C18" s="22"/>
      <c r="D18" s="22"/>
    </row>
    <row r="19" spans="1:4" ht="11.25" customHeight="1">
      <c r="A19" s="26" t="s">
        <v>69</v>
      </c>
      <c r="B19" s="17"/>
      <c r="C19" s="22"/>
      <c r="D19" s="22"/>
    </row>
    <row r="20" spans="1:10" s="31" customFormat="1" ht="11.25">
      <c r="A20" s="60" t="s">
        <v>70</v>
      </c>
      <c r="B20" s="28"/>
      <c r="C20" s="29"/>
      <c r="D20" s="29"/>
      <c r="H20" s="32"/>
      <c r="I20" s="32"/>
      <c r="J20" s="33"/>
    </row>
    <row r="21" spans="1:10" s="31" customFormat="1" ht="11.25">
      <c r="A21" s="20" t="s">
        <v>71</v>
      </c>
      <c r="B21" s="30"/>
      <c r="C21" s="34"/>
      <c r="D21" s="29"/>
      <c r="H21" s="32"/>
      <c r="I21" s="32"/>
      <c r="J21" s="33"/>
    </row>
    <row r="22" spans="1:4" ht="12.75" customHeight="1">
      <c r="A22" s="35" t="s">
        <v>22</v>
      </c>
      <c r="B22" s="17" t="s">
        <v>13</v>
      </c>
      <c r="C22" s="3"/>
      <c r="D22" s="22">
        <v>0.463</v>
      </c>
    </row>
    <row r="23" spans="1:4" ht="4.5" customHeight="1">
      <c r="A23" s="35"/>
      <c r="B23" s="17"/>
      <c r="C23" s="3"/>
      <c r="D23" s="22"/>
    </row>
    <row r="24" spans="1:4" ht="12.75" customHeight="1">
      <c r="A24" s="26" t="s">
        <v>72</v>
      </c>
      <c r="B24" s="17"/>
      <c r="C24" s="3"/>
      <c r="D24" s="22"/>
    </row>
    <row r="25" spans="1:4" ht="12.75">
      <c r="A25" s="27" t="s">
        <v>70</v>
      </c>
      <c r="B25" s="17"/>
      <c r="C25" s="3"/>
      <c r="D25" s="22"/>
    </row>
    <row r="26" spans="1:4" ht="11.25" customHeight="1">
      <c r="A26" s="35" t="s">
        <v>22</v>
      </c>
      <c r="B26" s="17" t="s">
        <v>13</v>
      </c>
      <c r="C26" s="22"/>
      <c r="D26" s="22">
        <v>0.371</v>
      </c>
    </row>
    <row r="27" spans="1:4" ht="5.25" customHeight="1">
      <c r="A27" s="35"/>
      <c r="B27" s="17"/>
      <c r="C27" s="22"/>
      <c r="D27" s="22"/>
    </row>
    <row r="28" spans="1:4" ht="12.75" customHeight="1">
      <c r="A28" s="36" t="s">
        <v>73</v>
      </c>
      <c r="B28" s="17"/>
      <c r="C28" s="22"/>
      <c r="D28" s="22"/>
    </row>
    <row r="29" spans="1:4" ht="12.75">
      <c r="A29" s="27" t="s">
        <v>74</v>
      </c>
      <c r="B29" s="17"/>
      <c r="C29" s="22"/>
      <c r="D29" s="22"/>
    </row>
    <row r="30" spans="1:4" ht="12.75">
      <c r="A30" s="20" t="s">
        <v>75</v>
      </c>
      <c r="B30" s="17"/>
      <c r="C30" s="22"/>
      <c r="D30" s="22"/>
    </row>
    <row r="31" spans="1:4" ht="11.25" customHeight="1">
      <c r="A31" s="35" t="s">
        <v>27</v>
      </c>
      <c r="B31" s="17" t="s">
        <v>28</v>
      </c>
      <c r="C31" s="22">
        <v>0.745</v>
      </c>
      <c r="D31" s="22">
        <f>C31+0.006</f>
        <v>0.751</v>
      </c>
    </row>
    <row r="32" spans="1:4" ht="12.75" customHeight="1">
      <c r="A32" s="35" t="s">
        <v>29</v>
      </c>
      <c r="B32" s="17" t="s">
        <v>28</v>
      </c>
      <c r="C32" s="22">
        <f>C31-0.01</f>
        <v>0.735</v>
      </c>
      <c r="D32" s="22">
        <f>C32+0.006</f>
        <v>0.741</v>
      </c>
    </row>
    <row r="33" spans="1:4" ht="12.75" customHeight="1">
      <c r="A33" s="35" t="s">
        <v>30</v>
      </c>
      <c r="B33" s="17" t="s">
        <v>28</v>
      </c>
      <c r="C33" s="22">
        <f>C31-0.026</f>
        <v>0.719</v>
      </c>
      <c r="D33" s="22">
        <f>C33+0.006</f>
        <v>0.725</v>
      </c>
    </row>
    <row r="34" spans="1:4" ht="4.5" customHeight="1">
      <c r="A34" s="14"/>
      <c r="B34" s="17"/>
      <c r="C34" s="22"/>
      <c r="D34" s="22"/>
    </row>
    <row r="35" spans="1:4" ht="12.75" customHeight="1">
      <c r="A35" s="36" t="s">
        <v>76</v>
      </c>
      <c r="B35" s="17"/>
      <c r="C35" s="22"/>
      <c r="D35" s="22"/>
    </row>
    <row r="36" spans="1:10" s="31" customFormat="1" ht="12.75">
      <c r="A36" s="27" t="s">
        <v>77</v>
      </c>
      <c r="B36" s="30"/>
      <c r="C36" s="29"/>
      <c r="D36" s="29"/>
      <c r="H36" s="5"/>
      <c r="I36" s="5"/>
      <c r="J36" s="37"/>
    </row>
    <row r="37" spans="1:10" s="31" customFormat="1" ht="12.75">
      <c r="A37" s="20" t="s">
        <v>78</v>
      </c>
      <c r="B37" s="30"/>
      <c r="C37" s="29"/>
      <c r="D37" s="29"/>
      <c r="H37" s="32"/>
      <c r="I37" s="5"/>
      <c r="J37" s="33"/>
    </row>
    <row r="38" spans="1:10" s="31" customFormat="1" ht="12">
      <c r="A38" s="14" t="s">
        <v>34</v>
      </c>
      <c r="B38" s="17" t="s">
        <v>28</v>
      </c>
      <c r="C38" s="22">
        <v>0.623</v>
      </c>
      <c r="D38" s="22">
        <f>C38+0.003</f>
        <v>0.626</v>
      </c>
      <c r="H38" s="32"/>
      <c r="I38" s="32"/>
      <c r="J38" s="33"/>
    </row>
    <row r="39" spans="1:10" s="31" customFormat="1" ht="12" customHeight="1">
      <c r="A39" s="14" t="s">
        <v>35</v>
      </c>
      <c r="B39" s="17" t="s">
        <v>28</v>
      </c>
      <c r="C39" s="22">
        <f>C38-0.015</f>
        <v>0.608</v>
      </c>
      <c r="D39" s="22">
        <f>C39+0.003</f>
        <v>0.611</v>
      </c>
      <c r="H39" s="32"/>
      <c r="I39" s="32"/>
      <c r="J39" s="33"/>
    </row>
    <row r="40" spans="1:10" s="24" customFormat="1" ht="15" customHeight="1">
      <c r="A40" s="38" t="s">
        <v>79</v>
      </c>
      <c r="B40" s="17"/>
      <c r="C40" s="22"/>
      <c r="D40" s="22"/>
      <c r="H40" s="25"/>
      <c r="I40" s="25"/>
      <c r="J40" s="39"/>
    </row>
    <row r="41" spans="1:4" ht="12.75">
      <c r="A41" s="40" t="s">
        <v>80</v>
      </c>
      <c r="B41" s="17"/>
      <c r="C41" s="41"/>
      <c r="D41" s="41"/>
    </row>
    <row r="42" spans="1:10" s="7" customFormat="1" ht="12.75">
      <c r="A42" s="42" t="s">
        <v>38</v>
      </c>
      <c r="B42" s="17" t="s">
        <v>13</v>
      </c>
      <c r="C42" s="22">
        <v>1.013</v>
      </c>
      <c r="D42" s="41"/>
      <c r="H42" s="8"/>
      <c r="I42" s="8"/>
      <c r="J42" s="9"/>
    </row>
    <row r="43" spans="1:10" s="7" customFormat="1" ht="12.75">
      <c r="A43" s="20" t="s">
        <v>39</v>
      </c>
      <c r="B43" s="43"/>
      <c r="C43" s="44"/>
      <c r="D43" s="44"/>
      <c r="H43" s="8"/>
      <c r="I43" s="8"/>
      <c r="J43" s="9"/>
    </row>
    <row r="44" spans="1:4" ht="12.75">
      <c r="A44" s="36" t="s">
        <v>40</v>
      </c>
      <c r="B44" s="17" t="s">
        <v>13</v>
      </c>
      <c r="C44" s="22">
        <v>0.855</v>
      </c>
      <c r="D44" s="41"/>
    </row>
    <row r="45" spans="1:4" ht="12.75">
      <c r="A45" s="20" t="s">
        <v>41</v>
      </c>
      <c r="B45" s="17"/>
      <c r="C45" s="45"/>
      <c r="D45" s="41"/>
    </row>
    <row r="46" spans="1:4" ht="12.75">
      <c r="A46" s="46" t="s">
        <v>42</v>
      </c>
      <c r="B46" s="17" t="s">
        <v>13</v>
      </c>
      <c r="C46" s="22">
        <v>0.506</v>
      </c>
      <c r="D46" s="41"/>
    </row>
    <row r="47" spans="1:4" ht="12.75">
      <c r="A47" s="47" t="s">
        <v>43</v>
      </c>
      <c r="B47" s="17"/>
      <c r="C47" s="22"/>
      <c r="D47" s="41"/>
    </row>
    <row r="48" spans="1:4" ht="15" customHeight="1">
      <c r="A48" s="36" t="s">
        <v>81</v>
      </c>
      <c r="B48" s="17"/>
      <c r="C48" s="41"/>
      <c r="D48" s="41"/>
    </row>
    <row r="49" spans="1:4" ht="12.75" customHeight="1">
      <c r="A49" s="47" t="s">
        <v>82</v>
      </c>
      <c r="B49" s="17" t="s">
        <v>83</v>
      </c>
      <c r="C49" s="41"/>
      <c r="D49" s="45">
        <v>187</v>
      </c>
    </row>
    <row r="50" spans="1:4" ht="15.75" customHeight="1">
      <c r="A50" s="36" t="s">
        <v>84</v>
      </c>
      <c r="B50" s="17"/>
      <c r="C50" s="22"/>
      <c r="D50" s="22"/>
    </row>
    <row r="51" spans="1:4" ht="12.75">
      <c r="A51" s="27" t="s">
        <v>85</v>
      </c>
      <c r="B51" s="17"/>
      <c r="C51" s="22"/>
      <c r="D51" s="22"/>
    </row>
    <row r="52" spans="1:4" ht="12.75">
      <c r="A52" s="20" t="s">
        <v>86</v>
      </c>
      <c r="B52" s="17"/>
      <c r="C52" s="22"/>
      <c r="D52" s="22"/>
    </row>
    <row r="53" spans="1:4" ht="12.75" customHeight="1">
      <c r="A53" s="14" t="s">
        <v>50</v>
      </c>
      <c r="B53" s="17" t="s">
        <v>83</v>
      </c>
      <c r="C53" s="45">
        <v>205</v>
      </c>
      <c r="D53" s="45">
        <v>207.58</v>
      </c>
    </row>
    <row r="54" spans="1:4" ht="18" customHeight="1">
      <c r="A54" s="36" t="s">
        <v>87</v>
      </c>
      <c r="B54" s="17"/>
      <c r="C54" s="41"/>
      <c r="D54" s="41"/>
    </row>
    <row r="55" spans="1:10" s="31" customFormat="1" ht="12.75" customHeight="1">
      <c r="A55" s="27" t="s">
        <v>88</v>
      </c>
      <c r="B55" s="30"/>
      <c r="C55" s="48"/>
      <c r="D55" s="48"/>
      <c r="H55" s="32"/>
      <c r="I55" s="32"/>
      <c r="J55" s="33"/>
    </row>
    <row r="56" spans="1:10" s="31" customFormat="1" ht="12.75" customHeight="1">
      <c r="A56" s="27" t="s">
        <v>89</v>
      </c>
      <c r="B56" s="30"/>
      <c r="C56" s="48"/>
      <c r="D56" s="48"/>
      <c r="H56" s="32"/>
      <c r="I56" s="32"/>
      <c r="J56" s="33"/>
    </row>
    <row r="57" spans="1:9" ht="12.75" customHeight="1">
      <c r="A57" s="14" t="s">
        <v>53</v>
      </c>
      <c r="B57" s="17" t="s">
        <v>90</v>
      </c>
      <c r="C57" s="45">
        <v>15.73</v>
      </c>
      <c r="D57" s="41"/>
      <c r="H57" s="32"/>
      <c r="I57" s="32"/>
    </row>
    <row r="58" spans="1:8" ht="12.75" customHeight="1">
      <c r="A58" s="14" t="s">
        <v>54</v>
      </c>
      <c r="B58" s="17" t="s">
        <v>90</v>
      </c>
      <c r="C58" s="45">
        <v>23.59</v>
      </c>
      <c r="D58" s="41"/>
      <c r="H58" s="32"/>
    </row>
    <row r="59" spans="1:8" ht="12.75" customHeight="1">
      <c r="A59" s="14" t="s">
        <v>55</v>
      </c>
      <c r="B59" s="17" t="s">
        <v>90</v>
      </c>
      <c r="C59" s="45">
        <v>43.34</v>
      </c>
      <c r="D59" s="41"/>
      <c r="H59" s="32"/>
    </row>
    <row r="60" spans="1:4" ht="18.75" customHeight="1">
      <c r="A60" s="36" t="s">
        <v>91</v>
      </c>
      <c r="B60" s="17"/>
      <c r="C60" s="41"/>
      <c r="D60" s="41"/>
    </row>
    <row r="61" spans="1:4" ht="11.25" customHeight="1">
      <c r="A61" s="61" t="s">
        <v>92</v>
      </c>
      <c r="B61" s="17"/>
      <c r="C61" s="41"/>
      <c r="D61" s="41"/>
    </row>
    <row r="62" spans="1:4" ht="12.75">
      <c r="A62" s="49" t="s">
        <v>93</v>
      </c>
      <c r="B62" s="17"/>
      <c r="C62" s="41"/>
      <c r="D62" s="41"/>
    </row>
    <row r="63" spans="1:8" ht="12.75" customHeight="1">
      <c r="A63" s="14" t="s">
        <v>58</v>
      </c>
      <c r="B63" s="17" t="s">
        <v>13</v>
      </c>
      <c r="D63" s="22">
        <v>0.831</v>
      </c>
      <c r="H63" s="6"/>
    </row>
    <row r="64" spans="1:4" ht="8.25" customHeight="1">
      <c r="A64" s="50"/>
      <c r="B64" s="51"/>
      <c r="C64" s="52"/>
      <c r="D64" s="52"/>
    </row>
    <row r="65" spans="1:4" ht="14.25" customHeight="1">
      <c r="A65" s="84" t="s">
        <v>59</v>
      </c>
      <c r="B65" s="84"/>
      <c r="C65" s="84"/>
      <c r="D65" s="84"/>
    </row>
    <row r="66" spans="1:5" ht="12.75">
      <c r="A66" s="62" t="s">
        <v>94</v>
      </c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</sheetData>
  <mergeCells count="5">
    <mergeCell ref="A65:D65"/>
    <mergeCell ref="A1:D3"/>
    <mergeCell ref="A4:D4"/>
    <mergeCell ref="A5:D5"/>
    <mergeCell ref="C8:D8"/>
  </mergeCells>
  <printOptions/>
  <pageMargins left="0.21" right="0.27" top="0.24" bottom="0.23" header="0.19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5" max="5" width="9.421875" style="0" bestFit="1" customWidth="1"/>
  </cols>
  <sheetData>
    <row r="1" spans="1:5" ht="12.75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119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5" customHeight="1">
      <c r="A10" s="19" t="s">
        <v>67</v>
      </c>
      <c r="B10" s="65">
        <v>403.21391</v>
      </c>
      <c r="C10" s="17"/>
      <c r="D10" s="17"/>
      <c r="E10" s="17"/>
    </row>
    <row r="11" spans="1:5" ht="15" customHeight="1">
      <c r="A11" s="21" t="s">
        <v>12</v>
      </c>
      <c r="B11" s="66"/>
      <c r="C11" s="17" t="s">
        <v>13</v>
      </c>
      <c r="D11" s="22">
        <f>D13+0.024</f>
        <v>0.9560000000000001</v>
      </c>
      <c r="E11" s="22">
        <f aca="true" t="shared" si="0" ref="E11:E16">D11+0.006</f>
        <v>0.9620000000000001</v>
      </c>
    </row>
    <row r="12" spans="1:5" ht="15" customHeight="1">
      <c r="A12" s="23" t="s">
        <v>14</v>
      </c>
      <c r="B12" s="67"/>
      <c r="C12" s="17" t="s">
        <v>13</v>
      </c>
      <c r="D12" s="22">
        <f>D13+0.013</f>
        <v>0.9450000000000001</v>
      </c>
      <c r="E12" s="22">
        <f t="shared" si="0"/>
        <v>0.9510000000000001</v>
      </c>
    </row>
    <row r="13" spans="1:5" ht="15" customHeight="1">
      <c r="A13" s="54" t="s">
        <v>15</v>
      </c>
      <c r="B13" s="68"/>
      <c r="C13" s="55" t="s">
        <v>13</v>
      </c>
      <c r="D13" s="56">
        <v>0.932</v>
      </c>
      <c r="E13" s="56">
        <f t="shared" si="0"/>
        <v>0.9380000000000001</v>
      </c>
    </row>
    <row r="14" spans="1:5" ht="15" customHeight="1">
      <c r="A14" s="23" t="s">
        <v>16</v>
      </c>
      <c r="B14" s="67"/>
      <c r="C14" s="17" t="s">
        <v>13</v>
      </c>
      <c r="D14" s="22">
        <f>D13-0.013</f>
        <v>0.919</v>
      </c>
      <c r="E14" s="22">
        <f t="shared" si="0"/>
        <v>0.925</v>
      </c>
    </row>
    <row r="15" spans="1:5" ht="15" customHeight="1">
      <c r="A15" s="23" t="s">
        <v>17</v>
      </c>
      <c r="B15" s="67"/>
      <c r="C15" s="17" t="s">
        <v>13</v>
      </c>
      <c r="D15" s="22">
        <f>D13-0.024</f>
        <v>0.908</v>
      </c>
      <c r="E15" s="22">
        <f t="shared" si="0"/>
        <v>0.914</v>
      </c>
    </row>
    <row r="16" spans="1:5" ht="15" customHeight="1">
      <c r="A16" s="23" t="s">
        <v>18</v>
      </c>
      <c r="B16" s="67"/>
      <c r="C16" s="17" t="s">
        <v>13</v>
      </c>
      <c r="D16" s="22">
        <f>D13-0.033</f>
        <v>0.899</v>
      </c>
      <c r="E16" s="22">
        <f t="shared" si="0"/>
        <v>0.905</v>
      </c>
    </row>
    <row r="17" spans="1:5" ht="7.5" customHeight="1">
      <c r="A17" s="14"/>
      <c r="B17" s="63"/>
      <c r="C17" s="17"/>
      <c r="D17" s="22"/>
      <c r="E17" s="22"/>
    </row>
    <row r="18" spans="1:5" ht="15" customHeight="1">
      <c r="A18" s="26" t="s">
        <v>69</v>
      </c>
      <c r="B18" s="69" t="s">
        <v>103</v>
      </c>
      <c r="C18" s="17"/>
      <c r="D18" s="22"/>
      <c r="E18" s="22"/>
    </row>
    <row r="19" spans="1:5" ht="15" customHeight="1">
      <c r="A19" s="60" t="s">
        <v>70</v>
      </c>
      <c r="B19" s="70">
        <v>88.7070602</v>
      </c>
      <c r="C19" s="28"/>
      <c r="D19" s="29"/>
      <c r="E19" s="29"/>
    </row>
    <row r="20" spans="1:5" ht="15" customHeight="1">
      <c r="A20" s="35" t="s">
        <v>22</v>
      </c>
      <c r="B20" s="71"/>
      <c r="C20" s="72" t="s">
        <v>13</v>
      </c>
      <c r="D20" s="3"/>
      <c r="E20" s="22">
        <v>0.451</v>
      </c>
    </row>
    <row r="21" spans="1:5" ht="7.5" customHeight="1">
      <c r="A21" s="35"/>
      <c r="B21" s="73"/>
      <c r="C21" s="17"/>
      <c r="D21" s="3"/>
      <c r="E21" s="22"/>
    </row>
    <row r="22" spans="1:5" ht="15" customHeight="1">
      <c r="A22" s="26" t="s">
        <v>112</v>
      </c>
      <c r="B22" s="83" t="s">
        <v>113</v>
      </c>
      <c r="C22" s="17"/>
      <c r="D22" s="3"/>
      <c r="E22" s="22"/>
    </row>
    <row r="23" spans="1:5" ht="15" customHeight="1">
      <c r="A23" s="27" t="s">
        <v>70</v>
      </c>
      <c r="B23" s="65"/>
      <c r="C23" s="17"/>
      <c r="D23" s="3"/>
      <c r="E23" s="22"/>
    </row>
    <row r="24" spans="1:5" ht="15" customHeight="1">
      <c r="A24" s="35" t="s">
        <v>22</v>
      </c>
      <c r="B24" s="73"/>
      <c r="C24" s="17" t="s">
        <v>13</v>
      </c>
      <c r="D24" s="22"/>
      <c r="E24" s="22">
        <v>0.359</v>
      </c>
    </row>
    <row r="25" spans="1:5" ht="7.5" customHeight="1">
      <c r="A25" s="35"/>
      <c r="B25" s="73"/>
      <c r="C25" s="17"/>
      <c r="D25" s="22"/>
      <c r="E25" s="22"/>
    </row>
    <row r="26" spans="1:5" ht="15" customHeight="1">
      <c r="A26" s="36" t="s">
        <v>73</v>
      </c>
      <c r="B26" s="74" t="s">
        <v>104</v>
      </c>
      <c r="C26" s="17"/>
      <c r="D26" s="22"/>
      <c r="E26" s="22"/>
    </row>
    <row r="27" spans="1:5" ht="15" customHeight="1">
      <c r="A27" s="27" t="s">
        <v>74</v>
      </c>
      <c r="B27" s="65">
        <v>189.83664</v>
      </c>
      <c r="C27" s="17"/>
      <c r="D27" s="22"/>
      <c r="E27" s="22"/>
    </row>
    <row r="28" spans="1:5" ht="15" customHeight="1">
      <c r="A28" s="35" t="s">
        <v>27</v>
      </c>
      <c r="B28" s="73"/>
      <c r="C28" s="17" t="s">
        <v>28</v>
      </c>
      <c r="D28" s="22">
        <v>0.764</v>
      </c>
      <c r="E28" s="22">
        <f>D28+0.006</f>
        <v>0.77</v>
      </c>
    </row>
    <row r="29" spans="1:5" ht="15" customHeight="1">
      <c r="A29" s="35" t="s">
        <v>29</v>
      </c>
      <c r="B29" s="73"/>
      <c r="C29" s="17" t="s">
        <v>28</v>
      </c>
      <c r="D29" s="22">
        <f>D28-0.01</f>
        <v>0.754</v>
      </c>
      <c r="E29" s="22">
        <f>D29+0.006</f>
        <v>0.76</v>
      </c>
    </row>
    <row r="30" spans="1:5" ht="15" customHeight="1">
      <c r="A30" s="35" t="s">
        <v>30</v>
      </c>
      <c r="B30" s="73"/>
      <c r="C30" s="17" t="s">
        <v>28</v>
      </c>
      <c r="D30" s="22">
        <f>D28-0.026</f>
        <v>0.738</v>
      </c>
      <c r="E30" s="22">
        <f>D30+0.006</f>
        <v>0.744</v>
      </c>
    </row>
    <row r="31" spans="1:5" ht="7.5" customHeight="1">
      <c r="A31" s="14"/>
      <c r="B31" s="63"/>
      <c r="C31" s="17"/>
      <c r="D31" s="22"/>
      <c r="E31" s="22"/>
    </row>
    <row r="32" spans="1:5" ht="15" customHeight="1">
      <c r="A32" s="36" t="s">
        <v>76</v>
      </c>
      <c r="B32" s="74" t="s">
        <v>104</v>
      </c>
      <c r="C32" s="17"/>
      <c r="D32" s="22"/>
      <c r="E32" s="22"/>
    </row>
    <row r="33" spans="1:5" ht="15" customHeight="1">
      <c r="A33" s="27" t="s">
        <v>77</v>
      </c>
      <c r="B33" s="65">
        <v>64.2421</v>
      </c>
      <c r="C33" s="30"/>
      <c r="D33" s="29"/>
      <c r="E33" s="29"/>
    </row>
    <row r="34" spans="1:5" ht="15" customHeight="1">
      <c r="A34" s="14" t="s">
        <v>34</v>
      </c>
      <c r="B34" s="65"/>
      <c r="C34" s="17" t="s">
        <v>28</v>
      </c>
      <c r="D34" s="22">
        <v>0.633</v>
      </c>
      <c r="E34" s="22">
        <f>D34+0.003</f>
        <v>0.636</v>
      </c>
    </row>
    <row r="35" spans="1:5" ht="15" customHeight="1">
      <c r="A35" s="14" t="s">
        <v>35</v>
      </c>
      <c r="B35" s="63"/>
      <c r="C35" s="17" t="s">
        <v>28</v>
      </c>
      <c r="D35" s="22">
        <f>D34-0.015</f>
        <v>0.618</v>
      </c>
      <c r="E35" s="22">
        <f>D35+0.003</f>
        <v>0.621</v>
      </c>
    </row>
    <row r="36" spans="1:5" ht="7.5" customHeight="1">
      <c r="A36" s="14"/>
      <c r="B36" s="63"/>
      <c r="C36" s="17"/>
      <c r="D36" s="22"/>
      <c r="E36" s="22"/>
    </row>
    <row r="37" spans="1:5" ht="15" customHeight="1">
      <c r="A37" s="38" t="s">
        <v>79</v>
      </c>
      <c r="B37" s="74"/>
      <c r="C37" s="17"/>
      <c r="D37" s="22"/>
      <c r="E37" s="22"/>
    </row>
    <row r="38" spans="1:5" ht="15" customHeight="1">
      <c r="A38" s="40" t="s">
        <v>80</v>
      </c>
      <c r="B38" s="76"/>
      <c r="C38" s="17"/>
      <c r="D38" s="41"/>
      <c r="E38" s="41"/>
    </row>
    <row r="39" spans="1:5" ht="15" customHeight="1">
      <c r="A39" s="42" t="s">
        <v>38</v>
      </c>
      <c r="B39" s="64" t="s">
        <v>103</v>
      </c>
      <c r="C39" s="17"/>
      <c r="D39" s="22"/>
      <c r="E39" s="41"/>
    </row>
    <row r="40" spans="1:5" ht="15" customHeight="1">
      <c r="A40" s="20"/>
      <c r="B40" s="65">
        <v>541.84231</v>
      </c>
      <c r="C40" s="17" t="s">
        <v>13</v>
      </c>
      <c r="D40" s="22">
        <v>1.055</v>
      </c>
      <c r="E40" s="44"/>
    </row>
    <row r="41" spans="1:5" ht="15" customHeight="1">
      <c r="A41" s="36" t="s">
        <v>40</v>
      </c>
      <c r="B41" s="64" t="s">
        <v>103</v>
      </c>
      <c r="C41" s="77"/>
      <c r="D41" s="53"/>
      <c r="E41" s="41"/>
    </row>
    <row r="42" spans="1:5" ht="15" customHeight="1">
      <c r="A42" s="20"/>
      <c r="B42" s="65">
        <v>403.21391</v>
      </c>
      <c r="C42" s="17" t="s">
        <v>13</v>
      </c>
      <c r="D42" s="22">
        <v>0.88</v>
      </c>
      <c r="E42" s="41"/>
    </row>
    <row r="43" spans="1:5" ht="15" customHeight="1">
      <c r="A43" s="46" t="s">
        <v>42</v>
      </c>
      <c r="B43" s="64" t="s">
        <v>103</v>
      </c>
      <c r="C43" s="17"/>
      <c r="D43" s="22"/>
      <c r="E43" s="41"/>
    </row>
    <row r="44" spans="1:5" ht="15" customHeight="1">
      <c r="A44" s="47"/>
      <c r="B44" s="65">
        <v>156.62475</v>
      </c>
      <c r="C44" s="17" t="s">
        <v>13</v>
      </c>
      <c r="D44" s="22">
        <v>0.554</v>
      </c>
      <c r="E44" s="41"/>
    </row>
    <row r="45" spans="1:5" ht="6" customHeight="1">
      <c r="A45" s="47"/>
      <c r="B45" s="75"/>
      <c r="C45" s="17"/>
      <c r="D45" s="22"/>
      <c r="E45" s="41"/>
    </row>
    <row r="46" spans="1:5" ht="15" customHeight="1">
      <c r="A46" s="36" t="s">
        <v>81</v>
      </c>
      <c r="B46" s="74" t="s">
        <v>104</v>
      </c>
      <c r="C46" s="17"/>
      <c r="D46" s="41"/>
      <c r="E46" s="41"/>
    </row>
    <row r="47" spans="1:5" ht="15" customHeight="1">
      <c r="A47" s="47"/>
      <c r="B47" s="81">
        <v>30.99</v>
      </c>
      <c r="C47" s="17" t="s">
        <v>105</v>
      </c>
      <c r="D47" s="41"/>
      <c r="E47" s="45">
        <v>215</v>
      </c>
    </row>
    <row r="48" spans="1:5" ht="6.75" customHeight="1">
      <c r="A48" s="47"/>
      <c r="B48" s="78"/>
      <c r="C48" s="17"/>
      <c r="D48" s="41"/>
      <c r="E48" s="45"/>
    </row>
    <row r="49" spans="1:5" ht="15" customHeight="1">
      <c r="A49" s="36" t="s">
        <v>84</v>
      </c>
      <c r="B49" s="74" t="s">
        <v>104</v>
      </c>
      <c r="C49" s="17"/>
      <c r="D49" s="22"/>
      <c r="E49" s="22"/>
    </row>
    <row r="50" spans="1:5" ht="15" customHeight="1">
      <c r="A50" s="27" t="s">
        <v>85</v>
      </c>
      <c r="B50" s="65">
        <v>31.3887</v>
      </c>
      <c r="C50" s="17"/>
      <c r="D50" s="22"/>
      <c r="E50" s="22"/>
    </row>
    <row r="51" spans="1:5" ht="15" customHeight="1">
      <c r="A51" s="14" t="s">
        <v>50</v>
      </c>
      <c r="B51" s="63"/>
      <c r="C51" s="17" t="s">
        <v>105</v>
      </c>
      <c r="D51" s="45"/>
      <c r="E51" s="45">
        <v>230</v>
      </c>
    </row>
    <row r="52" spans="1:5" ht="7.5" customHeight="1">
      <c r="A52" s="14"/>
      <c r="B52" s="63"/>
      <c r="C52" s="17"/>
      <c r="D52" s="45"/>
      <c r="E52" s="45"/>
    </row>
    <row r="53" spans="1:5" ht="15" customHeight="1">
      <c r="A53" s="36" t="s">
        <v>87</v>
      </c>
      <c r="B53" s="74" t="s">
        <v>104</v>
      </c>
      <c r="C53" s="17"/>
      <c r="D53" s="41"/>
      <c r="E53" s="41"/>
    </row>
    <row r="54" spans="1:5" ht="15" customHeight="1">
      <c r="A54" s="27" t="s">
        <v>88</v>
      </c>
      <c r="B54" s="65">
        <v>189.94458</v>
      </c>
      <c r="C54" s="30"/>
      <c r="D54" s="48"/>
      <c r="E54" s="48"/>
    </row>
    <row r="55" spans="1:5" ht="15" customHeight="1">
      <c r="A55" s="14" t="s">
        <v>53</v>
      </c>
      <c r="B55" s="63"/>
      <c r="C55" s="17"/>
      <c r="D55" s="45">
        <v>17</v>
      </c>
      <c r="E55" s="41"/>
    </row>
    <row r="56" spans="1:5" ht="15" customHeight="1">
      <c r="A56" s="14" t="s">
        <v>54</v>
      </c>
      <c r="B56" s="63"/>
      <c r="C56" s="17"/>
      <c r="D56" s="45">
        <v>25.5</v>
      </c>
      <c r="E56" s="41"/>
    </row>
    <row r="57" spans="1:5" ht="15" customHeight="1">
      <c r="A57" s="14" t="s">
        <v>55</v>
      </c>
      <c r="B57" s="63"/>
      <c r="C57" s="17"/>
      <c r="D57" s="45">
        <v>46.5</v>
      </c>
      <c r="E57" s="41"/>
    </row>
    <row r="58" spans="1:5" ht="7.5" customHeight="1">
      <c r="A58" s="14"/>
      <c r="B58" s="63"/>
      <c r="C58" s="17"/>
      <c r="D58" s="45"/>
      <c r="E58" s="41"/>
    </row>
    <row r="59" spans="1:5" ht="15" customHeight="1">
      <c r="A59" s="36" t="s">
        <v>91</v>
      </c>
      <c r="B59" s="64" t="s">
        <v>103</v>
      </c>
      <c r="C59" s="17"/>
      <c r="D59" s="41"/>
      <c r="E59" s="41"/>
    </row>
    <row r="60" spans="1:5" ht="15" customHeight="1">
      <c r="A60" s="61" t="s">
        <v>92</v>
      </c>
      <c r="B60" s="65">
        <v>98.77119</v>
      </c>
      <c r="C60" s="17"/>
      <c r="D60" s="41"/>
      <c r="E60" s="41"/>
    </row>
    <row r="61" spans="1:5" ht="15" customHeight="1">
      <c r="A61" s="14" t="s">
        <v>58</v>
      </c>
      <c r="B61" s="63"/>
      <c r="C61" s="17" t="s">
        <v>13</v>
      </c>
      <c r="D61" s="4"/>
      <c r="E61" s="22">
        <v>0.89</v>
      </c>
    </row>
    <row r="62" spans="1:5" ht="7.5" customHeight="1">
      <c r="A62" s="50"/>
      <c r="B62" s="79"/>
      <c r="C62" s="51"/>
      <c r="D62" s="52"/>
      <c r="E62" s="52"/>
    </row>
    <row r="63" spans="1:5" ht="12" customHeight="1">
      <c r="A63" s="84" t="s">
        <v>107</v>
      </c>
      <c r="B63" s="84"/>
      <c r="C63" s="84"/>
      <c r="D63" s="84"/>
      <c r="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5">
    <mergeCell ref="A63:E63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A1" sqref="A1:F3"/>
    </sheetView>
  </sheetViews>
  <sheetFormatPr defaultColWidth="9.140625" defaultRowHeight="12.75"/>
  <cols>
    <col min="1" max="1" width="60.421875" style="4" bestFit="1" customWidth="1"/>
    <col min="2" max="2" width="5.421875" style="4" customWidth="1"/>
    <col min="3" max="3" width="9.421875" style="4" customWidth="1"/>
    <col min="4" max="4" width="10.421875" style="4" customWidth="1"/>
    <col min="5" max="5" width="10.28125" style="4" customWidth="1"/>
    <col min="6" max="6" width="9.8515625" style="53" customWidth="1"/>
    <col min="7" max="8" width="9.140625" style="4" customWidth="1"/>
    <col min="9" max="9" width="11.28125" style="4" bestFit="1" customWidth="1"/>
    <col min="10" max="10" width="10.00390625" style="5" bestFit="1" customWidth="1"/>
    <col min="11" max="11" width="8.28125" style="5" bestFit="1" customWidth="1"/>
    <col min="12" max="12" width="9.140625" style="6" customWidth="1"/>
    <col min="13" max="16384" width="9.140625" style="4" customWidth="1"/>
  </cols>
  <sheetData>
    <row r="1" spans="1:12" s="1" customFormat="1" ht="12.75">
      <c r="A1" s="85" t="s">
        <v>0</v>
      </c>
      <c r="B1" s="86"/>
      <c r="C1" s="86"/>
      <c r="D1" s="86"/>
      <c r="E1" s="86"/>
      <c r="F1" s="86"/>
      <c r="J1" s="2"/>
      <c r="K1" s="2"/>
      <c r="L1" s="3"/>
    </row>
    <row r="2" spans="1:6" ht="12.75">
      <c r="A2" s="86"/>
      <c r="B2" s="86"/>
      <c r="C2" s="86"/>
      <c r="D2" s="86"/>
      <c r="E2" s="86"/>
      <c r="F2" s="86"/>
    </row>
    <row r="3" spans="1:6" ht="7.5" customHeight="1">
      <c r="A3" s="86"/>
      <c r="B3" s="86"/>
      <c r="C3" s="86"/>
      <c r="D3" s="86"/>
      <c r="E3" s="86"/>
      <c r="F3" s="86"/>
    </row>
    <row r="4" spans="1:12" s="7" customFormat="1" ht="16.5" customHeight="1">
      <c r="A4" s="87" t="s">
        <v>63</v>
      </c>
      <c r="B4" s="88"/>
      <c r="C4" s="88"/>
      <c r="D4" s="88"/>
      <c r="E4" s="88"/>
      <c r="F4" s="88"/>
      <c r="J4" s="8"/>
      <c r="K4" s="8"/>
      <c r="L4" s="9"/>
    </row>
    <row r="5" spans="1:12" s="7" customFormat="1" ht="12.75" customHeight="1">
      <c r="A5" s="89" t="s">
        <v>64</v>
      </c>
      <c r="B5" s="92"/>
      <c r="C5" s="92"/>
      <c r="D5" s="92"/>
      <c r="E5" s="92"/>
      <c r="F5" s="92"/>
      <c r="J5" s="8"/>
      <c r="K5" s="8"/>
      <c r="L5" s="9"/>
    </row>
    <row r="6" ht="21" customHeight="1"/>
    <row r="7" spans="1:6" ht="36" customHeight="1">
      <c r="A7" s="10"/>
      <c r="B7" s="11"/>
      <c r="C7" s="12" t="s">
        <v>4</v>
      </c>
      <c r="D7" s="12" t="s">
        <v>5</v>
      </c>
      <c r="E7" s="13" t="s">
        <v>4</v>
      </c>
      <c r="F7" s="13" t="s">
        <v>6</v>
      </c>
    </row>
    <row r="8" spans="1:6" ht="13.5" customHeight="1">
      <c r="A8" s="14"/>
      <c r="B8" s="15"/>
      <c r="C8" s="90" t="s">
        <v>7</v>
      </c>
      <c r="D8" s="91"/>
      <c r="E8" s="93" t="s">
        <v>8</v>
      </c>
      <c r="F8" s="94"/>
    </row>
    <row r="9" spans="1:6" ht="12" customHeight="1">
      <c r="A9" s="16" t="s">
        <v>9</v>
      </c>
      <c r="B9" s="17"/>
      <c r="C9" s="18"/>
      <c r="D9" s="18"/>
      <c r="E9" s="18"/>
      <c r="F9" s="18"/>
    </row>
    <row r="10" spans="1:6" ht="12.75">
      <c r="A10" s="19" t="s">
        <v>10</v>
      </c>
      <c r="B10" s="17"/>
      <c r="C10" s="17"/>
      <c r="D10" s="17"/>
      <c r="E10" s="17"/>
      <c r="F10" s="17"/>
    </row>
    <row r="11" spans="1:6" ht="12.75">
      <c r="A11" s="20" t="s">
        <v>11</v>
      </c>
      <c r="B11" s="17"/>
      <c r="C11" s="17"/>
      <c r="D11" s="17"/>
      <c r="E11" s="17"/>
      <c r="F11" s="17"/>
    </row>
    <row r="12" spans="1:6" ht="12" customHeight="1">
      <c r="A12" s="21" t="s">
        <v>12</v>
      </c>
      <c r="B12" s="17" t="s">
        <v>13</v>
      </c>
      <c r="C12" s="22">
        <f>C14+0.024</f>
        <v>0.914</v>
      </c>
      <c r="D12" s="22">
        <f aca="true" t="shared" si="0" ref="D12:D17">C12+0.006</f>
        <v>0.92</v>
      </c>
      <c r="E12" s="17">
        <f aca="true" t="shared" si="1" ref="E12:E17">+C12*1936.27</f>
        <v>1769.75078</v>
      </c>
      <c r="F12" s="17">
        <f aca="true" t="shared" si="2" ref="F12:F17">E12+12</f>
        <v>1781.75078</v>
      </c>
    </row>
    <row r="13" spans="1:11" s="24" customFormat="1" ht="12.75" customHeight="1">
      <c r="A13" s="23" t="s">
        <v>14</v>
      </c>
      <c r="B13" s="17" t="s">
        <v>13</v>
      </c>
      <c r="C13" s="22">
        <f>C14+0.013</f>
        <v>0.903</v>
      </c>
      <c r="D13" s="22">
        <f t="shared" si="0"/>
        <v>0.909</v>
      </c>
      <c r="E13" s="17">
        <f t="shared" si="1"/>
        <v>1748.45181</v>
      </c>
      <c r="F13" s="17">
        <f t="shared" si="2"/>
        <v>1760.45181</v>
      </c>
      <c r="J13" s="25"/>
      <c r="K13" s="25"/>
    </row>
    <row r="14" spans="1:6" ht="12.75" customHeight="1">
      <c r="A14" s="23" t="s">
        <v>15</v>
      </c>
      <c r="B14" s="17" t="s">
        <v>13</v>
      </c>
      <c r="C14" s="22">
        <v>0.89</v>
      </c>
      <c r="D14" s="22">
        <f t="shared" si="0"/>
        <v>0.896</v>
      </c>
      <c r="E14" s="17">
        <f t="shared" si="1"/>
        <v>1723.2803</v>
      </c>
      <c r="F14" s="17">
        <f t="shared" si="2"/>
        <v>1735.2803</v>
      </c>
    </row>
    <row r="15" spans="1:6" ht="12.75" customHeight="1">
      <c r="A15" s="23" t="s">
        <v>16</v>
      </c>
      <c r="B15" s="17" t="s">
        <v>13</v>
      </c>
      <c r="C15" s="22">
        <f>C14-0.013</f>
        <v>0.877</v>
      </c>
      <c r="D15" s="22">
        <f t="shared" si="0"/>
        <v>0.883</v>
      </c>
      <c r="E15" s="17">
        <f t="shared" si="1"/>
        <v>1698.10879</v>
      </c>
      <c r="F15" s="17">
        <f t="shared" si="2"/>
        <v>1710.10879</v>
      </c>
    </row>
    <row r="16" spans="1:6" ht="12.75" customHeight="1">
      <c r="A16" s="23" t="s">
        <v>17</v>
      </c>
      <c r="B16" s="17" t="s">
        <v>13</v>
      </c>
      <c r="C16" s="22">
        <f>C14-0.024</f>
        <v>0.866</v>
      </c>
      <c r="D16" s="22">
        <f t="shared" si="0"/>
        <v>0.872</v>
      </c>
      <c r="E16" s="17">
        <f t="shared" si="1"/>
        <v>1676.80982</v>
      </c>
      <c r="F16" s="17">
        <f t="shared" si="2"/>
        <v>1688.80982</v>
      </c>
    </row>
    <row r="17" spans="1:6" ht="12.75" customHeight="1">
      <c r="A17" s="23" t="s">
        <v>18</v>
      </c>
      <c r="B17" s="17" t="s">
        <v>13</v>
      </c>
      <c r="C17" s="22">
        <f>C14-0.033</f>
        <v>0.857</v>
      </c>
      <c r="D17" s="22">
        <f t="shared" si="0"/>
        <v>0.863</v>
      </c>
      <c r="E17" s="17">
        <f t="shared" si="1"/>
        <v>1659.38339</v>
      </c>
      <c r="F17" s="17">
        <f t="shared" si="2"/>
        <v>1671.38339</v>
      </c>
    </row>
    <row r="18" spans="1:6" ht="4.5" customHeight="1">
      <c r="A18" s="14"/>
      <c r="B18" s="17"/>
      <c r="C18" s="22"/>
      <c r="D18" s="22"/>
      <c r="E18" s="17"/>
      <c r="F18" s="17"/>
    </row>
    <row r="19" spans="1:6" ht="11.25" customHeight="1">
      <c r="A19" s="26" t="s">
        <v>19</v>
      </c>
      <c r="B19" s="17"/>
      <c r="C19" s="22"/>
      <c r="D19" s="22"/>
      <c r="E19" s="17"/>
      <c r="F19" s="17"/>
    </row>
    <row r="20" spans="1:12" s="31" customFormat="1" ht="11.25">
      <c r="A20" s="27" t="s">
        <v>20</v>
      </c>
      <c r="B20" s="28"/>
      <c r="C20" s="29"/>
      <c r="D20" s="29"/>
      <c r="E20" s="30"/>
      <c r="F20" s="30"/>
      <c r="J20" s="32"/>
      <c r="K20" s="32"/>
      <c r="L20" s="33"/>
    </row>
    <row r="21" spans="1:12" s="31" customFormat="1" ht="11.25">
      <c r="A21" s="20" t="s">
        <v>21</v>
      </c>
      <c r="B21" s="30"/>
      <c r="C21" s="34"/>
      <c r="D21" s="29"/>
      <c r="E21" s="30"/>
      <c r="F21" s="30"/>
      <c r="J21" s="32"/>
      <c r="K21" s="32"/>
      <c r="L21" s="33"/>
    </row>
    <row r="22" spans="1:6" ht="12.75" customHeight="1">
      <c r="A22" s="35" t="s">
        <v>22</v>
      </c>
      <c r="B22" s="17" t="s">
        <v>13</v>
      </c>
      <c r="C22" s="3"/>
      <c r="D22" s="22">
        <v>0.463</v>
      </c>
      <c r="E22" s="17"/>
      <c r="F22" s="17">
        <f>D22*1936.27</f>
        <v>896.49301</v>
      </c>
    </row>
    <row r="23" spans="1:6" ht="12.75" customHeight="1">
      <c r="A23" s="26" t="s">
        <v>23</v>
      </c>
      <c r="B23" s="17"/>
      <c r="C23" s="3"/>
      <c r="D23" s="22"/>
      <c r="E23" s="17"/>
      <c r="F23" s="17"/>
    </row>
    <row r="24" spans="1:6" ht="12.75">
      <c r="A24" s="27" t="s">
        <v>20</v>
      </c>
      <c r="B24" s="17"/>
      <c r="C24" s="3"/>
      <c r="D24" s="22"/>
      <c r="E24" s="17"/>
      <c r="F24" s="17"/>
    </row>
    <row r="25" spans="1:6" ht="11.25" customHeight="1">
      <c r="A25" s="35" t="s">
        <v>22</v>
      </c>
      <c r="B25" s="17" t="s">
        <v>13</v>
      </c>
      <c r="C25" s="22"/>
      <c r="D25" s="22">
        <v>0.371</v>
      </c>
      <c r="E25" s="17"/>
      <c r="F25" s="17">
        <f>D25*1936.27</f>
        <v>718.35617</v>
      </c>
    </row>
    <row r="26" spans="1:6" ht="5.25" customHeight="1">
      <c r="A26" s="35"/>
      <c r="B26" s="17"/>
      <c r="C26" s="22"/>
      <c r="D26" s="22"/>
      <c r="E26" s="17"/>
      <c r="F26" s="17"/>
    </row>
    <row r="27" spans="1:6" ht="12.75" customHeight="1">
      <c r="A27" s="36" t="s">
        <v>24</v>
      </c>
      <c r="B27" s="17"/>
      <c r="C27" s="22"/>
      <c r="D27" s="22"/>
      <c r="E27" s="17"/>
      <c r="F27" s="17"/>
    </row>
    <row r="28" spans="1:6" ht="12.75">
      <c r="A28" s="27" t="s">
        <v>25</v>
      </c>
      <c r="B28" s="17"/>
      <c r="C28" s="22"/>
      <c r="D28" s="22"/>
      <c r="E28" s="17"/>
      <c r="F28" s="17"/>
    </row>
    <row r="29" spans="1:6" ht="12.75">
      <c r="A29" s="20" t="s">
        <v>26</v>
      </c>
      <c r="B29" s="17"/>
      <c r="C29" s="22"/>
      <c r="D29" s="22"/>
      <c r="E29" s="17"/>
      <c r="F29" s="17"/>
    </row>
    <row r="30" spans="1:6" ht="11.25" customHeight="1">
      <c r="A30" s="35" t="s">
        <v>27</v>
      </c>
      <c r="B30" s="17" t="s">
        <v>28</v>
      </c>
      <c r="C30" s="22">
        <v>0.737</v>
      </c>
      <c r="D30" s="22">
        <f>C30+0.006</f>
        <v>0.743</v>
      </c>
      <c r="E30" s="17">
        <f aca="true" t="shared" si="3" ref="E30:F32">C30*1936.27</f>
        <v>1427.03099</v>
      </c>
      <c r="F30" s="17">
        <f t="shared" si="3"/>
        <v>1438.64861</v>
      </c>
    </row>
    <row r="31" spans="1:6" ht="12.75" customHeight="1">
      <c r="A31" s="35" t="s">
        <v>29</v>
      </c>
      <c r="B31" s="17" t="s">
        <v>28</v>
      </c>
      <c r="C31" s="22">
        <f>C30-0.01</f>
        <v>0.727</v>
      </c>
      <c r="D31" s="22">
        <f>C31+0.006</f>
        <v>0.733</v>
      </c>
      <c r="E31" s="17">
        <f t="shared" si="3"/>
        <v>1407.6682899999998</v>
      </c>
      <c r="F31" s="17">
        <f t="shared" si="3"/>
        <v>1419.28591</v>
      </c>
    </row>
    <row r="32" spans="1:6" ht="12.75" customHeight="1">
      <c r="A32" s="35" t="s">
        <v>30</v>
      </c>
      <c r="B32" s="17" t="s">
        <v>28</v>
      </c>
      <c r="C32" s="22">
        <f>C30-0.026</f>
        <v>0.711</v>
      </c>
      <c r="D32" s="22">
        <f>C32+0.006</f>
        <v>0.717</v>
      </c>
      <c r="E32" s="17">
        <f t="shared" si="3"/>
        <v>1376.68797</v>
      </c>
      <c r="F32" s="17">
        <f t="shared" si="3"/>
        <v>1388.30559</v>
      </c>
    </row>
    <row r="33" spans="1:6" ht="11.25" customHeight="1">
      <c r="A33" s="14"/>
      <c r="B33" s="17"/>
      <c r="C33" s="22"/>
      <c r="D33" s="22"/>
      <c r="E33" s="17"/>
      <c r="F33" s="17"/>
    </row>
    <row r="34" spans="1:6" ht="12.75" customHeight="1">
      <c r="A34" s="36" t="s">
        <v>31</v>
      </c>
      <c r="B34" s="17"/>
      <c r="C34" s="22"/>
      <c r="D34" s="22"/>
      <c r="E34" s="17"/>
      <c r="F34" s="17"/>
    </row>
    <row r="35" spans="1:12" s="31" customFormat="1" ht="12.75">
      <c r="A35" s="27" t="s">
        <v>32</v>
      </c>
      <c r="B35" s="30"/>
      <c r="C35" s="29"/>
      <c r="D35" s="29"/>
      <c r="E35" s="30"/>
      <c r="F35" s="30"/>
      <c r="J35" s="5"/>
      <c r="K35" s="5"/>
      <c r="L35" s="37"/>
    </row>
    <row r="36" spans="1:12" s="31" customFormat="1" ht="12.75">
      <c r="A36" s="20" t="s">
        <v>33</v>
      </c>
      <c r="B36" s="30"/>
      <c r="C36" s="29"/>
      <c r="D36" s="29"/>
      <c r="E36" s="30"/>
      <c r="F36" s="30"/>
      <c r="J36" s="32"/>
      <c r="K36" s="5"/>
      <c r="L36" s="33"/>
    </row>
    <row r="37" spans="1:12" s="31" customFormat="1" ht="12">
      <c r="A37" s="14" t="s">
        <v>34</v>
      </c>
      <c r="B37" s="17" t="s">
        <v>28</v>
      </c>
      <c r="C37" s="22">
        <v>0.614</v>
      </c>
      <c r="D37" s="22">
        <f>C37+0.003</f>
        <v>0.617</v>
      </c>
      <c r="E37" s="17">
        <f>+C37*1936.27</f>
        <v>1188.86978</v>
      </c>
      <c r="F37" s="17">
        <f>+D37*1936.27</f>
        <v>1194.67859</v>
      </c>
      <c r="J37" s="32"/>
      <c r="K37" s="32"/>
      <c r="L37" s="33"/>
    </row>
    <row r="38" spans="1:12" s="31" customFormat="1" ht="12">
      <c r="A38" s="14" t="s">
        <v>35</v>
      </c>
      <c r="B38" s="17" t="s">
        <v>28</v>
      </c>
      <c r="C38" s="22">
        <f>C37-0.015</f>
        <v>0.599</v>
      </c>
      <c r="D38" s="22">
        <f>C38+0.003</f>
        <v>0.602</v>
      </c>
      <c r="E38" s="17">
        <f>+C38*1936.27</f>
        <v>1159.82573</v>
      </c>
      <c r="F38" s="17">
        <f>D38*1936.27</f>
        <v>1165.63454</v>
      </c>
      <c r="J38" s="32"/>
      <c r="K38" s="32"/>
      <c r="L38" s="33"/>
    </row>
    <row r="39" spans="1:12" s="24" customFormat="1" ht="21" customHeight="1">
      <c r="A39" s="38" t="s">
        <v>36</v>
      </c>
      <c r="B39" s="17"/>
      <c r="C39" s="22"/>
      <c r="D39" s="22"/>
      <c r="E39" s="17"/>
      <c r="F39" s="17"/>
      <c r="J39" s="25"/>
      <c r="K39" s="25"/>
      <c r="L39" s="39"/>
    </row>
    <row r="40" spans="1:6" ht="12.75">
      <c r="A40" s="40" t="s">
        <v>37</v>
      </c>
      <c r="B40" s="17"/>
      <c r="C40" s="41"/>
      <c r="D40" s="41"/>
      <c r="E40" s="17"/>
      <c r="F40" s="17"/>
    </row>
    <row r="41" spans="1:12" s="7" customFormat="1" ht="12.75">
      <c r="A41" s="42" t="s">
        <v>38</v>
      </c>
      <c r="B41" s="17" t="s">
        <v>13</v>
      </c>
      <c r="C41" s="22">
        <v>1.01</v>
      </c>
      <c r="D41" s="41"/>
      <c r="E41" s="17">
        <f>+C41*1936.27</f>
        <v>1955.6326999999999</v>
      </c>
      <c r="F41" s="17"/>
      <c r="J41" s="8"/>
      <c r="K41" s="8"/>
      <c r="L41" s="9"/>
    </row>
    <row r="42" spans="1:12" s="7" customFormat="1" ht="12.75">
      <c r="A42" s="20" t="s">
        <v>39</v>
      </c>
      <c r="B42" s="43"/>
      <c r="C42" s="44"/>
      <c r="D42" s="44"/>
      <c r="E42" s="43"/>
      <c r="F42" s="43"/>
      <c r="J42" s="8"/>
      <c r="K42" s="8"/>
      <c r="L42" s="9"/>
    </row>
    <row r="43" spans="1:6" ht="12.75">
      <c r="A43" s="36" t="s">
        <v>40</v>
      </c>
      <c r="B43" s="17" t="s">
        <v>13</v>
      </c>
      <c r="C43" s="22">
        <v>0.847</v>
      </c>
      <c r="D43" s="41"/>
      <c r="E43" s="17">
        <f>+C43*1936.27</f>
        <v>1640.0206899999998</v>
      </c>
      <c r="F43" s="17"/>
    </row>
    <row r="44" spans="1:6" ht="12.75">
      <c r="A44" s="20" t="s">
        <v>41</v>
      </c>
      <c r="B44" s="17"/>
      <c r="C44" s="45"/>
      <c r="D44" s="41"/>
      <c r="E44" s="17"/>
      <c r="F44" s="17"/>
    </row>
    <row r="45" spans="1:6" ht="12.75">
      <c r="A45" s="46" t="s">
        <v>42</v>
      </c>
      <c r="B45" s="17" t="s">
        <v>13</v>
      </c>
      <c r="C45" s="22">
        <v>0.506</v>
      </c>
      <c r="D45" s="41"/>
      <c r="E45" s="17">
        <f>+C45*1936.27</f>
        <v>979.75262</v>
      </c>
      <c r="F45" s="17"/>
    </row>
    <row r="46" spans="1:6" ht="12.75">
      <c r="A46" s="47" t="s">
        <v>43</v>
      </c>
      <c r="B46" s="17"/>
      <c r="C46" s="22"/>
      <c r="D46" s="41"/>
      <c r="E46" s="17"/>
      <c r="F46" s="17"/>
    </row>
    <row r="47" spans="1:6" ht="15" customHeight="1">
      <c r="A47" s="36" t="s">
        <v>44</v>
      </c>
      <c r="B47" s="17"/>
      <c r="C47" s="41"/>
      <c r="D47" s="41"/>
      <c r="E47" s="17"/>
      <c r="F47" s="17"/>
    </row>
    <row r="48" spans="1:6" ht="12.75" customHeight="1">
      <c r="A48" s="47" t="s">
        <v>45</v>
      </c>
      <c r="B48" s="17" t="s">
        <v>46</v>
      </c>
      <c r="C48" s="41"/>
      <c r="D48" s="45">
        <v>175</v>
      </c>
      <c r="E48" s="17"/>
      <c r="F48" s="17">
        <f>+D48*1936.27</f>
        <v>338847.25</v>
      </c>
    </row>
    <row r="49" spans="1:6" ht="15.75" customHeight="1">
      <c r="A49" s="36" t="s">
        <v>47</v>
      </c>
      <c r="B49" s="17"/>
      <c r="C49" s="22"/>
      <c r="D49" s="22"/>
      <c r="E49" s="17"/>
      <c r="F49" s="17"/>
    </row>
    <row r="50" spans="1:6" ht="12.75">
      <c r="A50" s="27" t="s">
        <v>48</v>
      </c>
      <c r="B50" s="17"/>
      <c r="C50" s="22"/>
      <c r="D50" s="22"/>
      <c r="E50" s="17"/>
      <c r="F50" s="17"/>
    </row>
    <row r="51" spans="1:6" ht="12.75">
      <c r="A51" s="20" t="s">
        <v>49</v>
      </c>
      <c r="B51" s="17"/>
      <c r="C51" s="22"/>
      <c r="D51" s="22"/>
      <c r="E51" s="17"/>
      <c r="F51" s="17"/>
    </row>
    <row r="52" spans="1:6" ht="12.75" customHeight="1">
      <c r="A52" s="14" t="s">
        <v>50</v>
      </c>
      <c r="B52" s="17" t="s">
        <v>46</v>
      </c>
      <c r="C52" s="45">
        <v>190</v>
      </c>
      <c r="D52" s="45">
        <f>C52+2.58</f>
        <v>192.58</v>
      </c>
      <c r="E52" s="17">
        <f>+C52*1936.27</f>
        <v>367891.3</v>
      </c>
      <c r="F52" s="17">
        <f>+D52*1936.27</f>
        <v>372886.8766</v>
      </c>
    </row>
    <row r="53" spans="1:6" ht="18" customHeight="1">
      <c r="A53" s="36" t="s">
        <v>51</v>
      </c>
      <c r="B53" s="17"/>
      <c r="C53" s="41"/>
      <c r="D53" s="41"/>
      <c r="E53" s="17"/>
      <c r="F53" s="17"/>
    </row>
    <row r="54" spans="1:12" s="31" customFormat="1" ht="12.75" customHeight="1">
      <c r="A54" s="27" t="s">
        <v>52</v>
      </c>
      <c r="B54" s="30"/>
      <c r="C54" s="48"/>
      <c r="D54" s="48"/>
      <c r="E54" s="30"/>
      <c r="F54" s="30"/>
      <c r="J54" s="32"/>
      <c r="K54" s="32"/>
      <c r="L54" s="33"/>
    </row>
    <row r="55" spans="1:11" ht="12.75" customHeight="1">
      <c r="A55" s="14" t="s">
        <v>53</v>
      </c>
      <c r="B55" s="17"/>
      <c r="C55" s="45">
        <v>15.73</v>
      </c>
      <c r="D55" s="41"/>
      <c r="E55" s="17">
        <f>+C55*1936.27</f>
        <v>30457.5271</v>
      </c>
      <c r="F55" s="17"/>
      <c r="J55" s="32"/>
      <c r="K55" s="32"/>
    </row>
    <row r="56" spans="1:10" ht="12.75" customHeight="1">
      <c r="A56" s="14" t="s">
        <v>54</v>
      </c>
      <c r="B56" s="17"/>
      <c r="C56" s="45">
        <v>23.59</v>
      </c>
      <c r="D56" s="41"/>
      <c r="E56" s="17">
        <f>+C56*1936.27</f>
        <v>45676.6093</v>
      </c>
      <c r="F56" s="17"/>
      <c r="J56" s="32"/>
    </row>
    <row r="57" spans="1:10" ht="12.75" customHeight="1">
      <c r="A57" s="14" t="s">
        <v>55</v>
      </c>
      <c r="B57" s="17"/>
      <c r="C57" s="45">
        <v>43.34</v>
      </c>
      <c r="D57" s="41"/>
      <c r="E57" s="17">
        <f>+C57*1936.27</f>
        <v>83917.9418</v>
      </c>
      <c r="F57" s="17"/>
      <c r="J57" s="32"/>
    </row>
    <row r="58" spans="1:6" ht="18.75" customHeight="1">
      <c r="A58" s="36" t="s">
        <v>56</v>
      </c>
      <c r="B58" s="17"/>
      <c r="C58" s="41"/>
      <c r="D58" s="41"/>
      <c r="E58" s="17"/>
      <c r="F58" s="17"/>
    </row>
    <row r="59" spans="1:6" ht="12.75">
      <c r="A59" s="49" t="s">
        <v>57</v>
      </c>
      <c r="B59" s="17"/>
      <c r="C59" s="41"/>
      <c r="D59" s="41"/>
      <c r="E59" s="17"/>
      <c r="F59" s="17"/>
    </row>
    <row r="60" spans="1:10" ht="12.75" customHeight="1">
      <c r="A60" s="14" t="s">
        <v>58</v>
      </c>
      <c r="B60" s="17" t="s">
        <v>13</v>
      </c>
      <c r="C60" s="45"/>
      <c r="D60" s="22">
        <v>0.831</v>
      </c>
      <c r="E60" s="17"/>
      <c r="F60" s="17">
        <f>+D60*1936.27</f>
        <v>1609.04037</v>
      </c>
      <c r="J60" s="6"/>
    </row>
    <row r="61" spans="1:6" ht="8.25" customHeight="1">
      <c r="A61" s="50"/>
      <c r="B61" s="51"/>
      <c r="C61" s="52"/>
      <c r="D61" s="52"/>
      <c r="E61" s="51"/>
      <c r="F61" s="51"/>
    </row>
    <row r="62" spans="1:6" ht="14.25" customHeight="1">
      <c r="A62" s="84" t="s">
        <v>59</v>
      </c>
      <c r="B62" s="84"/>
      <c r="C62" s="84"/>
      <c r="D62" s="84"/>
      <c r="E62" s="84"/>
      <c r="F62" s="84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</sheetData>
  <mergeCells count="6">
    <mergeCell ref="A62:F62"/>
    <mergeCell ref="A1:F3"/>
    <mergeCell ref="A4:F4"/>
    <mergeCell ref="A5:F5"/>
    <mergeCell ref="C8:D8"/>
    <mergeCell ref="E8:F8"/>
  </mergeCells>
  <printOptions/>
  <pageMargins left="0.21" right="0.27" top="0.24" bottom="0.3" header="0.19" footer="0.23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A1" sqref="A1:F3"/>
    </sheetView>
  </sheetViews>
  <sheetFormatPr defaultColWidth="9.140625" defaultRowHeight="12.75"/>
  <cols>
    <col min="1" max="1" width="60.421875" style="4" bestFit="1" customWidth="1"/>
    <col min="2" max="2" width="5.421875" style="4" customWidth="1"/>
    <col min="3" max="3" width="9.421875" style="4" customWidth="1"/>
    <col min="4" max="4" width="10.421875" style="4" customWidth="1"/>
    <col min="5" max="5" width="10.28125" style="4" customWidth="1"/>
    <col min="6" max="6" width="9.8515625" style="53" customWidth="1"/>
    <col min="7" max="8" width="9.140625" style="4" customWidth="1"/>
    <col min="9" max="9" width="11.28125" style="4" bestFit="1" customWidth="1"/>
    <col min="10" max="10" width="10.00390625" style="5" bestFit="1" customWidth="1"/>
    <col min="11" max="11" width="8.28125" style="5" bestFit="1" customWidth="1"/>
    <col min="12" max="12" width="9.140625" style="6" customWidth="1"/>
    <col min="13" max="16384" width="9.140625" style="4" customWidth="1"/>
  </cols>
  <sheetData>
    <row r="1" spans="1:12" s="1" customFormat="1" ht="12.75">
      <c r="A1" s="85" t="s">
        <v>0</v>
      </c>
      <c r="B1" s="86"/>
      <c r="C1" s="86"/>
      <c r="D1" s="86"/>
      <c r="E1" s="86"/>
      <c r="F1" s="86"/>
      <c r="J1" s="2"/>
      <c r="K1" s="2"/>
      <c r="L1" s="3"/>
    </row>
    <row r="2" spans="1:6" ht="12.75">
      <c r="A2" s="86"/>
      <c r="B2" s="86"/>
      <c r="C2" s="86"/>
      <c r="D2" s="86"/>
      <c r="E2" s="86"/>
      <c r="F2" s="86"/>
    </row>
    <row r="3" spans="1:6" ht="7.5" customHeight="1">
      <c r="A3" s="86"/>
      <c r="B3" s="86"/>
      <c r="C3" s="86"/>
      <c r="D3" s="86"/>
      <c r="E3" s="86"/>
      <c r="F3" s="86"/>
    </row>
    <row r="4" spans="1:12" s="7" customFormat="1" ht="16.5" customHeight="1">
      <c r="A4" s="87" t="s">
        <v>61</v>
      </c>
      <c r="B4" s="88"/>
      <c r="C4" s="88"/>
      <c r="D4" s="88"/>
      <c r="E4" s="88"/>
      <c r="F4" s="88"/>
      <c r="J4" s="8"/>
      <c r="K4" s="8"/>
      <c r="L4" s="9"/>
    </row>
    <row r="5" spans="1:12" s="7" customFormat="1" ht="12.75" customHeight="1">
      <c r="A5" s="89" t="s">
        <v>62</v>
      </c>
      <c r="B5" s="92"/>
      <c r="C5" s="92"/>
      <c r="D5" s="92"/>
      <c r="E5" s="92"/>
      <c r="F5" s="92"/>
      <c r="J5" s="8"/>
      <c r="K5" s="8"/>
      <c r="L5" s="9"/>
    </row>
    <row r="6" spans="1:6" ht="21" customHeight="1">
      <c r="A6" s="89"/>
      <c r="B6" s="92"/>
      <c r="C6" s="92"/>
      <c r="D6" s="92"/>
      <c r="E6" s="92"/>
      <c r="F6" s="92"/>
    </row>
    <row r="7" spans="1:6" ht="36" customHeight="1">
      <c r="A7" s="10"/>
      <c r="B7" s="11"/>
      <c r="C7" s="12" t="s">
        <v>4</v>
      </c>
      <c r="D7" s="12" t="s">
        <v>5</v>
      </c>
      <c r="E7" s="13" t="s">
        <v>4</v>
      </c>
      <c r="F7" s="13" t="s">
        <v>6</v>
      </c>
    </row>
    <row r="8" spans="1:6" ht="13.5" customHeight="1">
      <c r="A8" s="14"/>
      <c r="B8" s="15"/>
      <c r="C8" s="90" t="s">
        <v>7</v>
      </c>
      <c r="D8" s="91"/>
      <c r="E8" s="93" t="s">
        <v>8</v>
      </c>
      <c r="F8" s="94"/>
    </row>
    <row r="9" spans="1:6" ht="12" customHeight="1">
      <c r="A9" s="16" t="s">
        <v>9</v>
      </c>
      <c r="B9" s="17"/>
      <c r="C9" s="18"/>
      <c r="D9" s="18"/>
      <c r="E9" s="18"/>
      <c r="F9" s="18"/>
    </row>
    <row r="10" spans="1:6" ht="12.75">
      <c r="A10" s="19" t="s">
        <v>10</v>
      </c>
      <c r="B10" s="17"/>
      <c r="C10" s="17"/>
      <c r="D10" s="17"/>
      <c r="E10" s="17"/>
      <c r="F10" s="17"/>
    </row>
    <row r="11" spans="1:6" ht="12.75">
      <c r="A11" s="20">
        <v>1</v>
      </c>
      <c r="B11" s="17"/>
      <c r="C11" s="17"/>
      <c r="D11" s="17"/>
      <c r="E11" s="17"/>
      <c r="F11" s="17"/>
    </row>
    <row r="12" spans="1:6" ht="12" customHeight="1">
      <c r="A12" s="21" t="s">
        <v>12</v>
      </c>
      <c r="B12" s="17" t="s">
        <v>13</v>
      </c>
      <c r="C12" s="22">
        <f>C14+0.024</f>
        <v>0.922</v>
      </c>
      <c r="D12" s="22">
        <f aca="true" t="shared" si="0" ref="D12:D17">C12+0.006</f>
        <v>0.928</v>
      </c>
      <c r="E12" s="17">
        <f aca="true" t="shared" si="1" ref="E12:E17">+C12*1936.27</f>
        <v>1785.2409400000001</v>
      </c>
      <c r="F12" s="17">
        <f aca="true" t="shared" si="2" ref="F12:F17">E12+12</f>
        <v>1797.2409400000001</v>
      </c>
    </row>
    <row r="13" spans="1:11" s="24" customFormat="1" ht="12.75" customHeight="1">
      <c r="A13" s="23" t="s">
        <v>14</v>
      </c>
      <c r="B13" s="17" t="s">
        <v>13</v>
      </c>
      <c r="C13" s="22">
        <f>C14+0.013</f>
        <v>0.911</v>
      </c>
      <c r="D13" s="22">
        <f t="shared" si="0"/>
        <v>0.917</v>
      </c>
      <c r="E13" s="17">
        <f t="shared" si="1"/>
        <v>1763.94197</v>
      </c>
      <c r="F13" s="17">
        <f t="shared" si="2"/>
        <v>1775.94197</v>
      </c>
      <c r="J13" s="25"/>
      <c r="K13" s="25"/>
    </row>
    <row r="14" spans="1:6" ht="12.75" customHeight="1">
      <c r="A14" s="23" t="s">
        <v>15</v>
      </c>
      <c r="B14" s="17" t="s">
        <v>13</v>
      </c>
      <c r="C14" s="22">
        <v>0.898</v>
      </c>
      <c r="D14" s="22">
        <f t="shared" si="0"/>
        <v>0.904</v>
      </c>
      <c r="E14" s="17">
        <f t="shared" si="1"/>
        <v>1738.77046</v>
      </c>
      <c r="F14" s="17">
        <f t="shared" si="2"/>
        <v>1750.77046</v>
      </c>
    </row>
    <row r="15" spans="1:6" ht="12.75" customHeight="1">
      <c r="A15" s="23" t="s">
        <v>16</v>
      </c>
      <c r="B15" s="17" t="s">
        <v>13</v>
      </c>
      <c r="C15" s="22">
        <f>C14-0.013</f>
        <v>0.885</v>
      </c>
      <c r="D15" s="22">
        <f t="shared" si="0"/>
        <v>0.891</v>
      </c>
      <c r="E15" s="17">
        <f t="shared" si="1"/>
        <v>1713.59895</v>
      </c>
      <c r="F15" s="17">
        <f t="shared" si="2"/>
        <v>1725.59895</v>
      </c>
    </row>
    <row r="16" spans="1:6" ht="12.75" customHeight="1">
      <c r="A16" s="23" t="s">
        <v>17</v>
      </c>
      <c r="B16" s="17" t="s">
        <v>13</v>
      </c>
      <c r="C16" s="22">
        <f>C14-0.024</f>
        <v>0.874</v>
      </c>
      <c r="D16" s="22">
        <f t="shared" si="0"/>
        <v>0.88</v>
      </c>
      <c r="E16" s="17">
        <f t="shared" si="1"/>
        <v>1692.29998</v>
      </c>
      <c r="F16" s="17">
        <f t="shared" si="2"/>
        <v>1704.29998</v>
      </c>
    </row>
    <row r="17" spans="1:6" ht="12.75" customHeight="1">
      <c r="A17" s="23" t="s">
        <v>18</v>
      </c>
      <c r="B17" s="17" t="s">
        <v>13</v>
      </c>
      <c r="C17" s="22">
        <f>C14-0.033</f>
        <v>0.865</v>
      </c>
      <c r="D17" s="22">
        <f t="shared" si="0"/>
        <v>0.871</v>
      </c>
      <c r="E17" s="17">
        <f t="shared" si="1"/>
        <v>1674.87355</v>
      </c>
      <c r="F17" s="17">
        <f t="shared" si="2"/>
        <v>1686.87355</v>
      </c>
    </row>
    <row r="18" spans="1:6" ht="4.5" customHeight="1">
      <c r="A18" s="14"/>
      <c r="B18" s="17"/>
      <c r="C18" s="22"/>
      <c r="D18" s="22"/>
      <c r="E18" s="17"/>
      <c r="F18" s="17"/>
    </row>
    <row r="19" spans="1:6" ht="11.25" customHeight="1">
      <c r="A19" s="26" t="s">
        <v>19</v>
      </c>
      <c r="B19" s="17"/>
      <c r="C19" s="22"/>
      <c r="D19" s="22"/>
      <c r="E19" s="17"/>
      <c r="F19" s="17"/>
    </row>
    <row r="20" spans="1:12" s="31" customFormat="1" ht="11.25">
      <c r="A20" s="27" t="s">
        <v>20</v>
      </c>
      <c r="B20" s="28"/>
      <c r="C20" s="29"/>
      <c r="D20" s="29"/>
      <c r="E20" s="30"/>
      <c r="F20" s="30"/>
      <c r="J20" s="32"/>
      <c r="K20" s="32"/>
      <c r="L20" s="33"/>
    </row>
    <row r="21" spans="1:12" s="31" customFormat="1" ht="11.25">
      <c r="A21" s="20" t="s">
        <v>21</v>
      </c>
      <c r="B21" s="30"/>
      <c r="C21" s="34"/>
      <c r="D21" s="29"/>
      <c r="E21" s="30"/>
      <c r="F21" s="30"/>
      <c r="J21" s="32"/>
      <c r="K21" s="32"/>
      <c r="L21" s="33"/>
    </row>
    <row r="22" spans="1:6" ht="12.75" customHeight="1">
      <c r="A22" s="35" t="s">
        <v>22</v>
      </c>
      <c r="B22" s="17" t="s">
        <v>13</v>
      </c>
      <c r="C22" s="3"/>
      <c r="D22" s="22">
        <v>0.463</v>
      </c>
      <c r="E22" s="17"/>
      <c r="F22" s="17">
        <f>D22*1936.27</f>
        <v>896.49301</v>
      </c>
    </row>
    <row r="23" spans="1:6" ht="12.75" customHeight="1">
      <c r="A23" s="26" t="s">
        <v>23</v>
      </c>
      <c r="B23" s="17"/>
      <c r="C23" s="3"/>
      <c r="D23" s="22"/>
      <c r="E23" s="17"/>
      <c r="F23" s="17"/>
    </row>
    <row r="24" spans="1:6" ht="12.75">
      <c r="A24" s="27" t="s">
        <v>20</v>
      </c>
      <c r="B24" s="17"/>
      <c r="C24" s="3"/>
      <c r="D24" s="22"/>
      <c r="E24" s="17"/>
      <c r="F24" s="17"/>
    </row>
    <row r="25" spans="1:6" ht="11.25" customHeight="1">
      <c r="A25" s="35" t="s">
        <v>22</v>
      </c>
      <c r="B25" s="17" t="s">
        <v>13</v>
      </c>
      <c r="C25" s="22"/>
      <c r="D25" s="22">
        <v>0.371</v>
      </c>
      <c r="E25" s="17"/>
      <c r="F25" s="17">
        <f>D25*1936.27</f>
        <v>718.35617</v>
      </c>
    </row>
    <row r="26" spans="1:6" ht="5.25" customHeight="1">
      <c r="A26" s="35"/>
      <c r="B26" s="17"/>
      <c r="C26" s="22"/>
      <c r="D26" s="22"/>
      <c r="E26" s="17"/>
      <c r="F26" s="17"/>
    </row>
    <row r="27" spans="1:6" ht="12.75" customHeight="1">
      <c r="A27" s="36" t="s">
        <v>24</v>
      </c>
      <c r="B27" s="17"/>
      <c r="C27" s="22"/>
      <c r="D27" s="22"/>
      <c r="E27" s="17"/>
      <c r="F27" s="17"/>
    </row>
    <row r="28" spans="1:6" ht="12.75">
      <c r="A28" s="27" t="s">
        <v>25</v>
      </c>
      <c r="B28" s="17"/>
      <c r="C28" s="22"/>
      <c r="D28" s="22"/>
      <c r="E28" s="17"/>
      <c r="F28" s="17"/>
    </row>
    <row r="29" spans="1:6" ht="12.75">
      <c r="A29" s="20" t="s">
        <v>26</v>
      </c>
      <c r="B29" s="17"/>
      <c r="C29" s="22"/>
      <c r="D29" s="22"/>
      <c r="E29" s="17"/>
      <c r="F29" s="17"/>
    </row>
    <row r="30" spans="1:6" ht="11.25" customHeight="1">
      <c r="A30" s="35" t="s">
        <v>27</v>
      </c>
      <c r="B30" s="17" t="s">
        <v>28</v>
      </c>
      <c r="C30" s="22">
        <v>0.74</v>
      </c>
      <c r="D30" s="22">
        <f>C30+0.006</f>
        <v>0.746</v>
      </c>
      <c r="E30" s="17">
        <f>C30*1936.27</f>
        <v>1432.8398</v>
      </c>
      <c r="F30" s="17">
        <f>D30*1936.27</f>
        <v>1444.45742</v>
      </c>
    </row>
    <row r="31" spans="1:6" ht="12.75" customHeight="1">
      <c r="A31" s="35" t="s">
        <v>29</v>
      </c>
      <c r="B31" s="17" t="s">
        <v>28</v>
      </c>
      <c r="C31" s="22">
        <f>C30-0.01</f>
        <v>0.73</v>
      </c>
      <c r="D31" s="22">
        <f>C31+0.006</f>
        <v>0.736</v>
      </c>
      <c r="E31" s="17">
        <f>C31*1936.27</f>
        <v>1413.4771</v>
      </c>
      <c r="F31" s="17">
        <f>D31*1936.27</f>
        <v>1425.09472</v>
      </c>
    </row>
    <row r="32" spans="1:6" ht="12.75" customHeight="1">
      <c r="A32" s="35" t="s">
        <v>30</v>
      </c>
      <c r="B32" s="17" t="s">
        <v>28</v>
      </c>
      <c r="C32" s="22">
        <f>C30-0.026</f>
        <v>0.714</v>
      </c>
      <c r="D32" s="22">
        <f>C32+0.006</f>
        <v>0.72</v>
      </c>
      <c r="E32" s="17">
        <v>1383</v>
      </c>
      <c r="F32" s="17">
        <v>1383</v>
      </c>
    </row>
    <row r="33" spans="1:6" ht="11.25" customHeight="1">
      <c r="A33" s="14"/>
      <c r="B33" s="17"/>
      <c r="C33" s="22"/>
      <c r="D33" s="22"/>
      <c r="E33" s="17"/>
      <c r="F33" s="17"/>
    </row>
    <row r="34" spans="1:6" ht="12.75" customHeight="1">
      <c r="A34" s="36" t="s">
        <v>31</v>
      </c>
      <c r="B34" s="17"/>
      <c r="C34" s="22"/>
      <c r="D34" s="22"/>
      <c r="E34" s="17"/>
      <c r="F34" s="17"/>
    </row>
    <row r="35" spans="1:12" s="31" customFormat="1" ht="12.75">
      <c r="A35" s="27" t="s">
        <v>32</v>
      </c>
      <c r="B35" s="30"/>
      <c r="C35" s="29"/>
      <c r="D35" s="29"/>
      <c r="E35" s="30"/>
      <c r="F35" s="30"/>
      <c r="J35" s="5"/>
      <c r="K35" s="5"/>
      <c r="L35" s="37"/>
    </row>
    <row r="36" spans="1:12" s="31" customFormat="1" ht="12.75">
      <c r="A36" s="20" t="s">
        <v>33</v>
      </c>
      <c r="B36" s="30"/>
      <c r="C36" s="29"/>
      <c r="D36" s="29"/>
      <c r="E36" s="30"/>
      <c r="F36" s="30"/>
      <c r="J36" s="32"/>
      <c r="K36" s="5"/>
      <c r="L36" s="33"/>
    </row>
    <row r="37" spans="1:12" s="31" customFormat="1" ht="12">
      <c r="A37" s="14" t="s">
        <v>34</v>
      </c>
      <c r="B37" s="17" t="s">
        <v>28</v>
      </c>
      <c r="C37" s="22">
        <v>0.616</v>
      </c>
      <c r="D37" s="22">
        <f>C37+0.003</f>
        <v>0.619</v>
      </c>
      <c r="E37" s="17">
        <f>+C37*1936.27</f>
        <v>1192.74232</v>
      </c>
      <c r="F37" s="17">
        <f>+D37*1936.27</f>
        <v>1198.55113</v>
      </c>
      <c r="J37" s="32"/>
      <c r="K37" s="32"/>
      <c r="L37" s="33"/>
    </row>
    <row r="38" spans="1:12" s="31" customFormat="1" ht="12">
      <c r="A38" s="14" t="s">
        <v>35</v>
      </c>
      <c r="B38" s="17" t="s">
        <v>28</v>
      </c>
      <c r="C38" s="22">
        <f>C37-0.015</f>
        <v>0.601</v>
      </c>
      <c r="D38" s="22">
        <f>C38+0.003</f>
        <v>0.604</v>
      </c>
      <c r="E38" s="17">
        <f>+C38*1936.27</f>
        <v>1163.6982699999999</v>
      </c>
      <c r="F38" s="17">
        <f>+D38*1936.27</f>
        <v>1169.5070799999999</v>
      </c>
      <c r="J38" s="32"/>
      <c r="K38" s="32"/>
      <c r="L38" s="33"/>
    </row>
    <row r="39" spans="1:12" s="24" customFormat="1" ht="21" customHeight="1">
      <c r="A39" s="38" t="s">
        <v>36</v>
      </c>
      <c r="B39" s="17"/>
      <c r="C39" s="22"/>
      <c r="D39" s="22"/>
      <c r="E39" s="17"/>
      <c r="F39" s="17"/>
      <c r="J39" s="25"/>
      <c r="K39" s="25"/>
      <c r="L39" s="39"/>
    </row>
    <row r="40" spans="1:6" ht="12.75">
      <c r="A40" s="40" t="s">
        <v>37</v>
      </c>
      <c r="B40" s="17"/>
      <c r="C40" s="41"/>
      <c r="D40" s="41"/>
      <c r="E40" s="17"/>
      <c r="F40" s="17"/>
    </row>
    <row r="41" spans="1:12" s="7" customFormat="1" ht="12.75">
      <c r="A41" s="42" t="s">
        <v>38</v>
      </c>
      <c r="B41" s="17" t="s">
        <v>13</v>
      </c>
      <c r="C41" s="22">
        <v>1.01</v>
      </c>
      <c r="D41" s="41"/>
      <c r="E41" s="17">
        <f>C41*1936.27</f>
        <v>1955.6326999999999</v>
      </c>
      <c r="F41" s="17"/>
      <c r="J41" s="8"/>
      <c r="K41" s="8"/>
      <c r="L41" s="9"/>
    </row>
    <row r="42" spans="1:12" s="7" customFormat="1" ht="12.75">
      <c r="A42" s="20" t="s">
        <v>39</v>
      </c>
      <c r="B42" s="43"/>
      <c r="C42" s="44"/>
      <c r="D42" s="44"/>
      <c r="E42" s="43"/>
      <c r="F42" s="43"/>
      <c r="J42" s="8"/>
      <c r="K42" s="8"/>
      <c r="L42" s="9"/>
    </row>
    <row r="43" spans="1:6" ht="12.75">
      <c r="A43" s="36" t="s">
        <v>40</v>
      </c>
      <c r="B43" s="17" t="s">
        <v>13</v>
      </c>
      <c r="C43" s="22">
        <v>0.847</v>
      </c>
      <c r="D43" s="41"/>
      <c r="E43" s="17">
        <f>C43*1936.27</f>
        <v>1640.0206899999998</v>
      </c>
      <c r="F43" s="17"/>
    </row>
    <row r="44" spans="1:6" ht="12.75">
      <c r="A44" s="20" t="s">
        <v>41</v>
      </c>
      <c r="B44" s="17"/>
      <c r="C44" s="45"/>
      <c r="D44" s="41"/>
      <c r="E44" s="17"/>
      <c r="F44" s="17"/>
    </row>
    <row r="45" spans="1:6" ht="12.75">
      <c r="A45" s="46" t="s">
        <v>42</v>
      </c>
      <c r="B45" s="17" t="s">
        <v>13</v>
      </c>
      <c r="C45" s="22">
        <v>0.506</v>
      </c>
      <c r="D45" s="41"/>
      <c r="E45" s="17">
        <f>C45*1936.27</f>
        <v>979.75262</v>
      </c>
      <c r="F45" s="17"/>
    </row>
    <row r="46" spans="1:6" ht="12.75">
      <c r="A46" s="47" t="s">
        <v>43</v>
      </c>
      <c r="B46" s="17"/>
      <c r="C46" s="22"/>
      <c r="D46" s="41"/>
      <c r="E46" s="17"/>
      <c r="F46" s="17"/>
    </row>
    <row r="47" spans="1:6" ht="15" customHeight="1">
      <c r="A47" s="36" t="s">
        <v>44</v>
      </c>
      <c r="B47" s="17"/>
      <c r="C47" s="41"/>
      <c r="D47" s="41"/>
      <c r="E47" s="17"/>
      <c r="F47" s="17"/>
    </row>
    <row r="48" spans="1:6" ht="12.75" customHeight="1">
      <c r="A48" s="47" t="s">
        <v>45</v>
      </c>
      <c r="B48" s="17" t="s">
        <v>46</v>
      </c>
      <c r="C48" s="41"/>
      <c r="D48" s="45">
        <v>172</v>
      </c>
      <c r="E48" s="17"/>
      <c r="F48" s="17">
        <f>+D48*1936.27</f>
        <v>333038.44</v>
      </c>
    </row>
    <row r="49" spans="1:6" ht="15.75" customHeight="1">
      <c r="A49" s="36" t="s">
        <v>47</v>
      </c>
      <c r="B49" s="17"/>
      <c r="C49" s="22"/>
      <c r="D49" s="22"/>
      <c r="E49" s="17"/>
      <c r="F49" s="17"/>
    </row>
    <row r="50" spans="1:6" ht="12.75">
      <c r="A50" s="27" t="s">
        <v>48</v>
      </c>
      <c r="B50" s="17"/>
      <c r="C50" s="22"/>
      <c r="D50" s="22"/>
      <c r="E50" s="17"/>
      <c r="F50" s="17"/>
    </row>
    <row r="51" spans="1:6" ht="12.75">
      <c r="A51" s="20" t="s">
        <v>49</v>
      </c>
      <c r="B51" s="17"/>
      <c r="C51" s="22"/>
      <c r="D51" s="22"/>
      <c r="E51" s="17"/>
      <c r="F51" s="17"/>
    </row>
    <row r="52" spans="1:6" ht="12.75" customHeight="1">
      <c r="A52" s="14" t="s">
        <v>50</v>
      </c>
      <c r="B52" s="17" t="s">
        <v>46</v>
      </c>
      <c r="C52" s="45">
        <v>195</v>
      </c>
      <c r="D52" s="45">
        <f>C52+2.58</f>
        <v>197.58</v>
      </c>
      <c r="E52" s="17">
        <f>+C52*1936.27</f>
        <v>377572.65</v>
      </c>
      <c r="F52" s="17">
        <f>+D52*1936.27</f>
        <v>382568.2266</v>
      </c>
    </row>
    <row r="53" spans="1:6" ht="18" customHeight="1">
      <c r="A53" s="36" t="s">
        <v>51</v>
      </c>
      <c r="B53" s="17"/>
      <c r="C53" s="41"/>
      <c r="D53" s="41"/>
      <c r="E53" s="17"/>
      <c r="F53" s="17"/>
    </row>
    <row r="54" spans="1:12" s="31" customFormat="1" ht="12.75" customHeight="1">
      <c r="A54" s="27" t="s">
        <v>52</v>
      </c>
      <c r="B54" s="30"/>
      <c r="C54" s="48"/>
      <c r="D54" s="48"/>
      <c r="E54" s="30"/>
      <c r="F54" s="30"/>
      <c r="J54" s="32"/>
      <c r="K54" s="32"/>
      <c r="L54" s="33"/>
    </row>
    <row r="55" spans="1:11" ht="12.75" customHeight="1">
      <c r="A55" s="14" t="s">
        <v>53</v>
      </c>
      <c r="B55" s="17"/>
      <c r="C55" s="45">
        <v>15.73</v>
      </c>
      <c r="D55" s="41"/>
      <c r="E55" s="17">
        <f>+C55*1936.27</f>
        <v>30457.5271</v>
      </c>
      <c r="F55" s="17"/>
      <c r="J55" s="32"/>
      <c r="K55" s="32"/>
    </row>
    <row r="56" spans="1:10" ht="12.75" customHeight="1">
      <c r="A56" s="14" t="s">
        <v>54</v>
      </c>
      <c r="B56" s="17"/>
      <c r="C56" s="45">
        <v>23.59</v>
      </c>
      <c r="D56" s="41"/>
      <c r="E56" s="17">
        <f>+C56*1936.27</f>
        <v>45676.6093</v>
      </c>
      <c r="F56" s="17"/>
      <c r="J56" s="32"/>
    </row>
    <row r="57" spans="1:10" ht="12.75" customHeight="1">
      <c r="A57" s="14" t="s">
        <v>55</v>
      </c>
      <c r="B57" s="17"/>
      <c r="C57" s="45">
        <v>43.34</v>
      </c>
      <c r="D57" s="41"/>
      <c r="E57" s="17">
        <f>+C57*1936.27</f>
        <v>83917.9418</v>
      </c>
      <c r="F57" s="17"/>
      <c r="J57" s="32"/>
    </row>
    <row r="58" spans="1:6" ht="18.75" customHeight="1">
      <c r="A58" s="36" t="s">
        <v>56</v>
      </c>
      <c r="B58" s="17"/>
      <c r="C58" s="41"/>
      <c r="D58" s="41"/>
      <c r="E58" s="17"/>
      <c r="F58" s="17"/>
    </row>
    <row r="59" spans="1:6" ht="12.75">
      <c r="A59" s="49" t="s">
        <v>57</v>
      </c>
      <c r="B59" s="17"/>
      <c r="C59" s="41"/>
      <c r="D59" s="41"/>
      <c r="E59" s="17"/>
      <c r="F59" s="17"/>
    </row>
    <row r="60" spans="1:10" ht="12.75" customHeight="1">
      <c r="A60" s="14" t="s">
        <v>58</v>
      </c>
      <c r="B60" s="17" t="s">
        <v>13</v>
      </c>
      <c r="C60" s="45"/>
      <c r="D60" s="22">
        <v>0.831</v>
      </c>
      <c r="E60" s="17"/>
      <c r="F60" s="17">
        <f>+D60*1936.27</f>
        <v>1609.04037</v>
      </c>
      <c r="J60" s="6"/>
    </row>
    <row r="61" spans="1:6" ht="8.25" customHeight="1">
      <c r="A61" s="50"/>
      <c r="B61" s="51"/>
      <c r="C61" s="52"/>
      <c r="D61" s="52"/>
      <c r="E61" s="51"/>
      <c r="F61" s="51"/>
    </row>
    <row r="62" spans="1:6" ht="14.25" customHeight="1">
      <c r="A62" s="84" t="s">
        <v>59</v>
      </c>
      <c r="B62" s="84"/>
      <c r="C62" s="84"/>
      <c r="D62" s="84"/>
      <c r="E62" s="84"/>
      <c r="F62" s="84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</sheetData>
  <mergeCells count="7">
    <mergeCell ref="C8:D8"/>
    <mergeCell ref="E8:F8"/>
    <mergeCell ref="A62:F62"/>
    <mergeCell ref="A1:F3"/>
    <mergeCell ref="A4:F4"/>
    <mergeCell ref="A5:F5"/>
    <mergeCell ref="A6:F6"/>
  </mergeCells>
  <printOptions/>
  <pageMargins left="0.21" right="0.27" top="0.28" bottom="0.33" header="0.19" footer="0.2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3">
      <selection activeCell="E13" sqref="E13"/>
    </sheetView>
  </sheetViews>
  <sheetFormatPr defaultColWidth="9.140625" defaultRowHeight="12.75"/>
  <cols>
    <col min="1" max="1" width="60.421875" style="4" bestFit="1" customWidth="1"/>
    <col min="2" max="2" width="5.421875" style="4" customWidth="1"/>
    <col min="3" max="3" width="9.421875" style="4" customWidth="1"/>
    <col min="4" max="4" width="10.421875" style="4" customWidth="1"/>
    <col min="5" max="5" width="10.28125" style="4" customWidth="1"/>
    <col min="6" max="6" width="9.8515625" style="53" customWidth="1"/>
    <col min="7" max="8" width="9.140625" style="4" customWidth="1"/>
    <col min="9" max="9" width="11.28125" style="4" bestFit="1" customWidth="1"/>
    <col min="10" max="10" width="10.00390625" style="5" bestFit="1" customWidth="1"/>
    <col min="11" max="11" width="8.28125" style="5" bestFit="1" customWidth="1"/>
    <col min="12" max="12" width="9.140625" style="6" customWidth="1"/>
    <col min="13" max="16384" width="9.140625" style="4" customWidth="1"/>
  </cols>
  <sheetData>
    <row r="1" spans="1:12" s="1" customFormat="1" ht="12.75">
      <c r="A1" s="85" t="s">
        <v>0</v>
      </c>
      <c r="B1" s="86"/>
      <c r="C1" s="86"/>
      <c r="D1" s="86"/>
      <c r="E1" s="86"/>
      <c r="F1" s="86"/>
      <c r="J1" s="2"/>
      <c r="K1" s="2"/>
      <c r="L1" s="3"/>
    </row>
    <row r="2" spans="1:6" ht="12.75">
      <c r="A2" s="86"/>
      <c r="B2" s="86"/>
      <c r="C2" s="86"/>
      <c r="D2" s="86"/>
      <c r="E2" s="86"/>
      <c r="F2" s="86"/>
    </row>
    <row r="3" spans="1:6" ht="7.5" customHeight="1">
      <c r="A3" s="86"/>
      <c r="B3" s="86"/>
      <c r="C3" s="86"/>
      <c r="D3" s="86"/>
      <c r="E3" s="86"/>
      <c r="F3" s="86"/>
    </row>
    <row r="4" spans="1:12" s="7" customFormat="1" ht="16.5" customHeight="1">
      <c r="A4" s="87" t="s">
        <v>1</v>
      </c>
      <c r="B4" s="88"/>
      <c r="C4" s="88"/>
      <c r="D4" s="88"/>
      <c r="E4" s="88"/>
      <c r="F4" s="88"/>
      <c r="J4" s="8"/>
      <c r="K4" s="8"/>
      <c r="L4" s="9"/>
    </row>
    <row r="5" spans="1:12" s="7" customFormat="1" ht="12.75" customHeight="1">
      <c r="A5" s="95" t="s">
        <v>2</v>
      </c>
      <c r="B5" s="96"/>
      <c r="C5" s="96"/>
      <c r="D5" s="96"/>
      <c r="E5" s="96"/>
      <c r="F5" s="96"/>
      <c r="J5" s="8"/>
      <c r="K5" s="8"/>
      <c r="L5" s="9"/>
    </row>
    <row r="6" spans="1:6" ht="21" customHeight="1">
      <c r="A6" s="89" t="s">
        <v>60</v>
      </c>
      <c r="B6" s="92"/>
      <c r="C6" s="92"/>
      <c r="D6" s="92"/>
      <c r="E6" s="92"/>
      <c r="F6" s="92"/>
    </row>
    <row r="7" spans="1:6" ht="36" customHeight="1">
      <c r="A7" s="10"/>
      <c r="B7" s="11"/>
      <c r="C7" s="12" t="s">
        <v>4</v>
      </c>
      <c r="D7" s="12" t="s">
        <v>5</v>
      </c>
      <c r="E7" s="13" t="s">
        <v>4</v>
      </c>
      <c r="F7" s="13" t="s">
        <v>6</v>
      </c>
    </row>
    <row r="8" spans="1:6" ht="13.5" customHeight="1">
      <c r="A8" s="14"/>
      <c r="B8" s="15"/>
      <c r="C8" s="90" t="s">
        <v>7</v>
      </c>
      <c r="D8" s="91"/>
      <c r="E8" s="93" t="s">
        <v>8</v>
      </c>
      <c r="F8" s="94"/>
    </row>
    <row r="9" spans="1:6" ht="12" customHeight="1">
      <c r="A9" s="16" t="s">
        <v>9</v>
      </c>
      <c r="B9" s="17"/>
      <c r="C9" s="18"/>
      <c r="D9" s="18"/>
      <c r="E9" s="18"/>
      <c r="F9" s="18"/>
    </row>
    <row r="10" spans="1:6" ht="12.75">
      <c r="A10" s="19" t="s">
        <v>10</v>
      </c>
      <c r="B10" s="17"/>
      <c r="C10" s="17"/>
      <c r="D10" s="17"/>
      <c r="E10" s="17"/>
      <c r="F10" s="17"/>
    </row>
    <row r="11" spans="1:6" ht="12.75">
      <c r="A11" s="20" t="s">
        <v>11</v>
      </c>
      <c r="B11" s="17"/>
      <c r="C11" s="17"/>
      <c r="D11" s="17"/>
      <c r="E11" s="17"/>
      <c r="F11" s="17"/>
    </row>
    <row r="12" spans="1:6" ht="12" customHeight="1">
      <c r="A12" s="21" t="s">
        <v>12</v>
      </c>
      <c r="B12" s="17" t="s">
        <v>13</v>
      </c>
      <c r="C12" s="22">
        <f>C14+0.024</f>
        <v>0.922</v>
      </c>
      <c r="D12" s="22">
        <f aca="true" t="shared" si="0" ref="D12:D17">C12+0.006</f>
        <v>0.928</v>
      </c>
      <c r="E12" s="17">
        <f aca="true" t="shared" si="1" ref="E12:E17">+C12*1936.27</f>
        <v>1785.2409400000001</v>
      </c>
      <c r="F12" s="17">
        <f aca="true" t="shared" si="2" ref="F12:F17">E12+12</f>
        <v>1797.2409400000001</v>
      </c>
    </row>
    <row r="13" spans="1:11" s="24" customFormat="1" ht="12.75" customHeight="1">
      <c r="A13" s="23" t="s">
        <v>14</v>
      </c>
      <c r="B13" s="17" t="s">
        <v>13</v>
      </c>
      <c r="C13" s="22">
        <f>C14+0.013</f>
        <v>0.911</v>
      </c>
      <c r="D13" s="22">
        <f t="shared" si="0"/>
        <v>0.917</v>
      </c>
      <c r="E13" s="17">
        <f t="shared" si="1"/>
        <v>1763.94197</v>
      </c>
      <c r="F13" s="17">
        <f t="shared" si="2"/>
        <v>1775.94197</v>
      </c>
      <c r="J13" s="25"/>
      <c r="K13" s="25"/>
    </row>
    <row r="14" spans="1:6" ht="12.75" customHeight="1">
      <c r="A14" s="23" t="s">
        <v>15</v>
      </c>
      <c r="B14" s="17" t="s">
        <v>13</v>
      </c>
      <c r="C14" s="22">
        <v>0.898</v>
      </c>
      <c r="D14" s="22">
        <f t="shared" si="0"/>
        <v>0.904</v>
      </c>
      <c r="E14" s="17">
        <f t="shared" si="1"/>
        <v>1738.77046</v>
      </c>
      <c r="F14" s="17">
        <f t="shared" si="2"/>
        <v>1750.77046</v>
      </c>
    </row>
    <row r="15" spans="1:6" ht="12.75" customHeight="1">
      <c r="A15" s="23" t="s">
        <v>16</v>
      </c>
      <c r="B15" s="17" t="s">
        <v>13</v>
      </c>
      <c r="C15" s="22">
        <f>C14-0.013</f>
        <v>0.885</v>
      </c>
      <c r="D15" s="22">
        <f t="shared" si="0"/>
        <v>0.891</v>
      </c>
      <c r="E15" s="17">
        <f t="shared" si="1"/>
        <v>1713.59895</v>
      </c>
      <c r="F15" s="17">
        <f t="shared" si="2"/>
        <v>1725.59895</v>
      </c>
    </row>
    <row r="16" spans="1:6" ht="12.75" customHeight="1">
      <c r="A16" s="23" t="s">
        <v>17</v>
      </c>
      <c r="B16" s="17" t="s">
        <v>13</v>
      </c>
      <c r="C16" s="22">
        <f>C14-0.024</f>
        <v>0.874</v>
      </c>
      <c r="D16" s="22">
        <f t="shared" si="0"/>
        <v>0.88</v>
      </c>
      <c r="E16" s="17">
        <f t="shared" si="1"/>
        <v>1692.29998</v>
      </c>
      <c r="F16" s="17">
        <f t="shared" si="2"/>
        <v>1704.29998</v>
      </c>
    </row>
    <row r="17" spans="1:6" ht="12.75" customHeight="1">
      <c r="A17" s="23" t="s">
        <v>18</v>
      </c>
      <c r="B17" s="17" t="s">
        <v>13</v>
      </c>
      <c r="C17" s="22">
        <f>C14-0.033</f>
        <v>0.865</v>
      </c>
      <c r="D17" s="22">
        <f t="shared" si="0"/>
        <v>0.871</v>
      </c>
      <c r="E17" s="17">
        <f t="shared" si="1"/>
        <v>1674.87355</v>
      </c>
      <c r="F17" s="17">
        <f t="shared" si="2"/>
        <v>1686.87355</v>
      </c>
    </row>
    <row r="18" spans="1:6" ht="4.5" customHeight="1">
      <c r="A18" s="14"/>
      <c r="B18" s="17"/>
      <c r="C18" s="22"/>
      <c r="D18" s="22"/>
      <c r="E18" s="17"/>
      <c r="F18" s="17"/>
    </row>
    <row r="19" spans="1:6" ht="11.25" customHeight="1">
      <c r="A19" s="26" t="s">
        <v>19</v>
      </c>
      <c r="B19" s="17"/>
      <c r="C19" s="22"/>
      <c r="D19" s="22"/>
      <c r="E19" s="17"/>
      <c r="F19" s="17"/>
    </row>
    <row r="20" spans="1:12" s="31" customFormat="1" ht="11.25">
      <c r="A20" s="27" t="s">
        <v>20</v>
      </c>
      <c r="B20" s="28"/>
      <c r="C20" s="29"/>
      <c r="D20" s="29"/>
      <c r="E20" s="30"/>
      <c r="F20" s="30"/>
      <c r="J20" s="32"/>
      <c r="K20" s="32"/>
      <c r="L20" s="33"/>
    </row>
    <row r="21" spans="1:12" s="31" customFormat="1" ht="11.25">
      <c r="A21" s="20" t="s">
        <v>21</v>
      </c>
      <c r="B21" s="30"/>
      <c r="C21" s="34"/>
      <c r="D21" s="29"/>
      <c r="E21" s="30"/>
      <c r="F21" s="30"/>
      <c r="J21" s="32"/>
      <c r="K21" s="32"/>
      <c r="L21" s="33"/>
    </row>
    <row r="22" spans="1:6" ht="12.75" customHeight="1">
      <c r="A22" s="35" t="s">
        <v>22</v>
      </c>
      <c r="B22" s="17" t="s">
        <v>13</v>
      </c>
      <c r="C22" s="3"/>
      <c r="D22" s="22">
        <v>0.466</v>
      </c>
      <c r="E22" s="17"/>
      <c r="F22" s="17">
        <f>D22*1936.27</f>
        <v>902.30182</v>
      </c>
    </row>
    <row r="23" spans="1:6" ht="12.75" customHeight="1">
      <c r="A23" s="26" t="s">
        <v>23</v>
      </c>
      <c r="B23" s="17"/>
      <c r="C23" s="3"/>
      <c r="D23" s="22"/>
      <c r="E23" s="17"/>
      <c r="F23" s="17"/>
    </row>
    <row r="24" spans="1:6" ht="12.75">
      <c r="A24" s="27" t="s">
        <v>20</v>
      </c>
      <c r="B24" s="17"/>
      <c r="C24" s="3"/>
      <c r="D24" s="22"/>
      <c r="E24" s="17"/>
      <c r="F24" s="17"/>
    </row>
    <row r="25" spans="1:6" ht="11.25" customHeight="1">
      <c r="A25" s="35" t="s">
        <v>22</v>
      </c>
      <c r="B25" s="17" t="s">
        <v>13</v>
      </c>
      <c r="C25" s="22"/>
      <c r="D25" s="22">
        <v>0.371</v>
      </c>
      <c r="E25" s="17"/>
      <c r="F25" s="17">
        <f>D25*1936.27</f>
        <v>718.35617</v>
      </c>
    </row>
    <row r="26" spans="1:6" ht="5.25" customHeight="1">
      <c r="A26" s="35"/>
      <c r="B26" s="17"/>
      <c r="C26" s="22"/>
      <c r="D26" s="22"/>
      <c r="E26" s="17"/>
      <c r="F26" s="17"/>
    </row>
    <row r="27" spans="1:6" ht="12.75" customHeight="1">
      <c r="A27" s="36" t="s">
        <v>24</v>
      </c>
      <c r="B27" s="17"/>
      <c r="C27" s="22"/>
      <c r="D27" s="22"/>
      <c r="E27" s="17"/>
      <c r="F27" s="17"/>
    </row>
    <row r="28" spans="1:6" ht="12.75">
      <c r="A28" s="27" t="s">
        <v>25</v>
      </c>
      <c r="B28" s="17"/>
      <c r="C28" s="22"/>
      <c r="D28" s="22"/>
      <c r="E28" s="17"/>
      <c r="F28" s="17"/>
    </row>
    <row r="29" spans="1:6" ht="12.75">
      <c r="A29" s="20" t="s">
        <v>26</v>
      </c>
      <c r="B29" s="17"/>
      <c r="C29" s="22"/>
      <c r="D29" s="22"/>
      <c r="E29" s="17"/>
      <c r="F29" s="17"/>
    </row>
    <row r="30" spans="1:6" ht="11.25" customHeight="1">
      <c r="A30" s="35" t="s">
        <v>27</v>
      </c>
      <c r="B30" s="17" t="s">
        <v>28</v>
      </c>
      <c r="C30" s="22">
        <v>0.74</v>
      </c>
      <c r="D30" s="22">
        <f>C30+0.006</f>
        <v>0.746</v>
      </c>
      <c r="E30" s="17">
        <f>C30*1936.27</f>
        <v>1432.8398</v>
      </c>
      <c r="F30" s="17">
        <f>D30*1936.27</f>
        <v>1444.45742</v>
      </c>
    </row>
    <row r="31" spans="1:6" ht="12.75" customHeight="1">
      <c r="A31" s="35" t="s">
        <v>29</v>
      </c>
      <c r="B31" s="17" t="s">
        <v>28</v>
      </c>
      <c r="C31" s="22">
        <f>C30-0.01</f>
        <v>0.73</v>
      </c>
      <c r="D31" s="22">
        <f>C31+0.006</f>
        <v>0.736</v>
      </c>
      <c r="E31" s="17">
        <f>C31*1936.27</f>
        <v>1413.4771</v>
      </c>
      <c r="F31" s="17">
        <f>D31*1936.27</f>
        <v>1425.09472</v>
      </c>
    </row>
    <row r="32" spans="1:6" ht="12.75" customHeight="1">
      <c r="A32" s="35" t="s">
        <v>30</v>
      </c>
      <c r="B32" s="17" t="s">
        <v>28</v>
      </c>
      <c r="C32" s="22">
        <f>C30-0.026</f>
        <v>0.714</v>
      </c>
      <c r="D32" s="22">
        <f>C32+0.006</f>
        <v>0.72</v>
      </c>
      <c r="E32" s="17">
        <v>1383</v>
      </c>
      <c r="F32" s="17">
        <v>1383</v>
      </c>
    </row>
    <row r="33" spans="1:6" ht="11.25" customHeight="1">
      <c r="A33" s="14"/>
      <c r="B33" s="17"/>
      <c r="C33" s="22"/>
      <c r="D33" s="22"/>
      <c r="E33" s="17"/>
      <c r="F33" s="17"/>
    </row>
    <row r="34" spans="1:6" ht="12.75" customHeight="1">
      <c r="A34" s="36" t="s">
        <v>31</v>
      </c>
      <c r="B34" s="17"/>
      <c r="C34" s="22"/>
      <c r="D34" s="22"/>
      <c r="E34" s="17"/>
      <c r="F34" s="17"/>
    </row>
    <row r="35" spans="1:12" s="31" customFormat="1" ht="12.75">
      <c r="A35" s="27" t="s">
        <v>32</v>
      </c>
      <c r="B35" s="30"/>
      <c r="C35" s="29"/>
      <c r="D35" s="29"/>
      <c r="E35" s="30"/>
      <c r="F35" s="30"/>
      <c r="J35" s="5"/>
      <c r="K35" s="5"/>
      <c r="L35" s="37"/>
    </row>
    <row r="36" spans="1:12" s="31" customFormat="1" ht="12.75">
      <c r="A36" s="20" t="s">
        <v>33</v>
      </c>
      <c r="B36" s="30"/>
      <c r="C36" s="29"/>
      <c r="D36" s="29"/>
      <c r="E36" s="30"/>
      <c r="F36" s="30"/>
      <c r="J36" s="32"/>
      <c r="K36" s="5"/>
      <c r="L36" s="33"/>
    </row>
    <row r="37" spans="1:12" s="31" customFormat="1" ht="12">
      <c r="A37" s="14" t="s">
        <v>34</v>
      </c>
      <c r="B37" s="17" t="s">
        <v>28</v>
      </c>
      <c r="C37" s="22">
        <v>0.616</v>
      </c>
      <c r="D37" s="22">
        <f>C37+0.003</f>
        <v>0.619</v>
      </c>
      <c r="E37" s="17">
        <f>+C37*1936.27</f>
        <v>1192.74232</v>
      </c>
      <c r="F37" s="17">
        <f>+D37*1936.27</f>
        <v>1198.55113</v>
      </c>
      <c r="J37" s="32"/>
      <c r="K37" s="32"/>
      <c r="L37" s="33"/>
    </row>
    <row r="38" spans="1:12" s="31" customFormat="1" ht="12">
      <c r="A38" s="14" t="s">
        <v>35</v>
      </c>
      <c r="B38" s="17" t="s">
        <v>28</v>
      </c>
      <c r="C38" s="22">
        <f>C37-0.015</f>
        <v>0.601</v>
      </c>
      <c r="D38" s="22">
        <f>C38+0.003</f>
        <v>0.604</v>
      </c>
      <c r="E38" s="17">
        <f>+C38*1936.27</f>
        <v>1163.6982699999999</v>
      </c>
      <c r="F38" s="17">
        <f>+D38*1936.27</f>
        <v>1169.5070799999999</v>
      </c>
      <c r="J38" s="32"/>
      <c r="K38" s="32"/>
      <c r="L38" s="33"/>
    </row>
    <row r="39" spans="1:12" s="24" customFormat="1" ht="21" customHeight="1">
      <c r="A39" s="38" t="s">
        <v>36</v>
      </c>
      <c r="B39" s="17"/>
      <c r="C39" s="22"/>
      <c r="D39" s="22"/>
      <c r="E39" s="17"/>
      <c r="F39" s="17"/>
      <c r="J39" s="25"/>
      <c r="K39" s="25"/>
      <c r="L39" s="39"/>
    </row>
    <row r="40" spans="1:6" ht="12.75">
      <c r="A40" s="40" t="s">
        <v>37</v>
      </c>
      <c r="B40" s="17"/>
      <c r="C40" s="41"/>
      <c r="D40" s="41"/>
      <c r="E40" s="17"/>
      <c r="F40" s="17"/>
    </row>
    <row r="41" spans="1:12" s="7" customFormat="1" ht="12.75">
      <c r="A41" s="42" t="s">
        <v>38</v>
      </c>
      <c r="B41" s="17" t="s">
        <v>13</v>
      </c>
      <c r="C41" s="22">
        <v>1.005</v>
      </c>
      <c r="D41" s="41"/>
      <c r="E41" s="17">
        <f>C41*1936.27</f>
        <v>1945.9513499999998</v>
      </c>
      <c r="F41" s="17"/>
      <c r="J41" s="8"/>
      <c r="K41" s="8"/>
      <c r="L41" s="9"/>
    </row>
    <row r="42" spans="1:12" s="7" customFormat="1" ht="12.75">
      <c r="A42" s="20" t="s">
        <v>39</v>
      </c>
      <c r="B42" s="43"/>
      <c r="C42" s="44"/>
      <c r="D42" s="44"/>
      <c r="E42" s="43"/>
      <c r="F42" s="43"/>
      <c r="J42" s="8"/>
      <c r="K42" s="8"/>
      <c r="L42" s="9"/>
    </row>
    <row r="43" spans="1:6" ht="12.75">
      <c r="A43" s="36" t="s">
        <v>40</v>
      </c>
      <c r="B43" s="17" t="s">
        <v>13</v>
      </c>
      <c r="C43" s="22">
        <v>0.842</v>
      </c>
      <c r="D43" s="41"/>
      <c r="E43" s="17">
        <f>C43*1936.27</f>
        <v>1630.33934</v>
      </c>
      <c r="F43" s="17"/>
    </row>
    <row r="44" spans="1:6" ht="12.75">
      <c r="A44" s="20" t="s">
        <v>41</v>
      </c>
      <c r="B44" s="17"/>
      <c r="C44" s="45"/>
      <c r="D44" s="41"/>
      <c r="E44" s="17"/>
      <c r="F44" s="17"/>
    </row>
    <row r="45" spans="1:6" ht="12.75">
      <c r="A45" s="46" t="s">
        <v>42</v>
      </c>
      <c r="B45" s="17" t="s">
        <v>13</v>
      </c>
      <c r="C45" s="22">
        <v>0.501</v>
      </c>
      <c r="D45" s="41"/>
      <c r="E45" s="17">
        <f>C45*1936.27</f>
        <v>970.07127</v>
      </c>
      <c r="F45" s="17"/>
    </row>
    <row r="46" spans="1:6" ht="12.75">
      <c r="A46" s="47" t="s">
        <v>43</v>
      </c>
      <c r="B46" s="17"/>
      <c r="C46" s="22"/>
      <c r="D46" s="41"/>
      <c r="E46" s="17"/>
      <c r="F46" s="17"/>
    </row>
    <row r="47" spans="1:6" ht="15" customHeight="1">
      <c r="A47" s="36" t="s">
        <v>44</v>
      </c>
      <c r="B47" s="17"/>
      <c r="C47" s="41"/>
      <c r="D47" s="41"/>
      <c r="E47" s="17"/>
      <c r="F47" s="17"/>
    </row>
    <row r="48" spans="1:6" ht="12.75" customHeight="1">
      <c r="A48" s="47" t="s">
        <v>45</v>
      </c>
      <c r="B48" s="17" t="s">
        <v>46</v>
      </c>
      <c r="C48" s="41"/>
      <c r="D48" s="45">
        <v>168</v>
      </c>
      <c r="E48" s="17"/>
      <c r="F48" s="17">
        <f>+D48*1936.27</f>
        <v>325293.36</v>
      </c>
    </row>
    <row r="49" spans="1:6" ht="15.75" customHeight="1">
      <c r="A49" s="36" t="s">
        <v>47</v>
      </c>
      <c r="B49" s="17"/>
      <c r="C49" s="22"/>
      <c r="D49" s="22"/>
      <c r="E49" s="17"/>
      <c r="F49" s="17"/>
    </row>
    <row r="50" spans="1:6" ht="12.75">
      <c r="A50" s="27" t="s">
        <v>48</v>
      </c>
      <c r="B50" s="17"/>
      <c r="C50" s="22"/>
      <c r="D50" s="22"/>
      <c r="E50" s="17"/>
      <c r="F50" s="17"/>
    </row>
    <row r="51" spans="1:6" ht="12.75">
      <c r="A51" s="20" t="s">
        <v>49</v>
      </c>
      <c r="B51" s="17"/>
      <c r="C51" s="22"/>
      <c r="D51" s="22"/>
      <c r="E51" s="17"/>
      <c r="F51" s="17"/>
    </row>
    <row r="52" spans="1:6" ht="12.75" customHeight="1">
      <c r="A52" s="14" t="s">
        <v>50</v>
      </c>
      <c r="B52" s="17" t="s">
        <v>46</v>
      </c>
      <c r="C52" s="45">
        <v>199</v>
      </c>
      <c r="D52" s="45">
        <f>C52+2.58</f>
        <v>201.58</v>
      </c>
      <c r="E52" s="17">
        <f>+C52*1936.27</f>
        <v>385317.73</v>
      </c>
      <c r="F52" s="17">
        <f>+D52*1936.27</f>
        <v>390313.3066</v>
      </c>
    </row>
    <row r="53" spans="1:6" ht="18" customHeight="1">
      <c r="A53" s="36" t="s">
        <v>51</v>
      </c>
      <c r="B53" s="17"/>
      <c r="C53" s="41"/>
      <c r="D53" s="41"/>
      <c r="E53" s="17"/>
      <c r="F53" s="17"/>
    </row>
    <row r="54" spans="1:12" s="31" customFormat="1" ht="12.75" customHeight="1">
      <c r="A54" s="27" t="s">
        <v>52</v>
      </c>
      <c r="B54" s="30"/>
      <c r="C54" s="48"/>
      <c r="D54" s="48"/>
      <c r="E54" s="30"/>
      <c r="F54" s="30"/>
      <c r="J54" s="32"/>
      <c r="K54" s="32"/>
      <c r="L54" s="33"/>
    </row>
    <row r="55" spans="1:11" ht="12.75" customHeight="1">
      <c r="A55" s="14" t="s">
        <v>53</v>
      </c>
      <c r="B55" s="17"/>
      <c r="C55" s="45">
        <v>15.73</v>
      </c>
      <c r="D55" s="41"/>
      <c r="E55" s="17">
        <f>+C55*1936.27</f>
        <v>30457.5271</v>
      </c>
      <c r="F55" s="17"/>
      <c r="J55" s="32"/>
      <c r="K55" s="32"/>
    </row>
    <row r="56" spans="1:10" ht="12.75" customHeight="1">
      <c r="A56" s="14" t="s">
        <v>54</v>
      </c>
      <c r="B56" s="17"/>
      <c r="C56" s="45">
        <v>23.59</v>
      </c>
      <c r="D56" s="41"/>
      <c r="E56" s="17">
        <f>+C56*1936.27</f>
        <v>45676.6093</v>
      </c>
      <c r="F56" s="17"/>
      <c r="J56" s="32"/>
    </row>
    <row r="57" spans="1:10" ht="12.75" customHeight="1">
      <c r="A57" s="14" t="s">
        <v>55</v>
      </c>
      <c r="B57" s="17"/>
      <c r="C57" s="45">
        <v>43.34</v>
      </c>
      <c r="D57" s="41"/>
      <c r="E57" s="17">
        <f>+C57*1936.27</f>
        <v>83917.9418</v>
      </c>
      <c r="F57" s="17"/>
      <c r="J57" s="32"/>
    </row>
    <row r="58" spans="1:6" ht="18.75" customHeight="1">
      <c r="A58" s="36" t="s">
        <v>56</v>
      </c>
      <c r="B58" s="17"/>
      <c r="C58" s="41"/>
      <c r="D58" s="41"/>
      <c r="E58" s="17"/>
      <c r="F58" s="17"/>
    </row>
    <row r="59" spans="1:6" ht="12.75">
      <c r="A59" s="49" t="s">
        <v>57</v>
      </c>
      <c r="B59" s="17"/>
      <c r="C59" s="41"/>
      <c r="D59" s="41"/>
      <c r="E59" s="17"/>
      <c r="F59" s="17"/>
    </row>
    <row r="60" spans="1:10" ht="12.75" customHeight="1">
      <c r="A60" s="14" t="s">
        <v>58</v>
      </c>
      <c r="B60" s="17" t="s">
        <v>13</v>
      </c>
      <c r="C60" s="45"/>
      <c r="D60" s="22">
        <v>0.831</v>
      </c>
      <c r="E60" s="17"/>
      <c r="F60" s="17">
        <f>+D60*1936.27</f>
        <v>1609.04037</v>
      </c>
      <c r="J60" s="6"/>
    </row>
    <row r="61" spans="1:6" ht="8.25" customHeight="1">
      <c r="A61" s="50"/>
      <c r="B61" s="51"/>
      <c r="C61" s="52"/>
      <c r="D61" s="52"/>
      <c r="E61" s="51"/>
      <c r="F61" s="51"/>
    </row>
    <row r="62" spans="1:6" ht="14.25" customHeight="1">
      <c r="A62" s="84" t="s">
        <v>59</v>
      </c>
      <c r="B62" s="84"/>
      <c r="C62" s="84"/>
      <c r="D62" s="84"/>
      <c r="E62" s="84"/>
      <c r="F62" s="84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</sheetData>
  <mergeCells count="7">
    <mergeCell ref="C8:D8"/>
    <mergeCell ref="E8:F8"/>
    <mergeCell ref="A62:F62"/>
    <mergeCell ref="A1:F3"/>
    <mergeCell ref="A4:F4"/>
    <mergeCell ref="A5:F5"/>
    <mergeCell ref="A6:F6"/>
  </mergeCells>
  <printOptions/>
  <pageMargins left="0.28" right="0.27" top="0.26" bottom="0.28" header="0.19" footer="0.23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00"/>
  <sheetViews>
    <sheetView workbookViewId="0" topLeftCell="A1">
      <selection activeCell="A6" sqref="A6:F6"/>
    </sheetView>
  </sheetViews>
  <sheetFormatPr defaultColWidth="9.140625" defaultRowHeight="12.75"/>
  <cols>
    <col min="1" max="1" width="60.421875" style="4" bestFit="1" customWidth="1"/>
    <col min="2" max="2" width="5.421875" style="4" customWidth="1"/>
    <col min="3" max="3" width="9.28125" style="4" customWidth="1"/>
    <col min="4" max="4" width="8.7109375" style="4" customWidth="1"/>
    <col min="5" max="5" width="9.7109375" style="4" customWidth="1"/>
    <col min="6" max="6" width="9.8515625" style="53" customWidth="1"/>
    <col min="7" max="8" width="9.140625" style="4" customWidth="1"/>
    <col min="9" max="9" width="11.28125" style="4" bestFit="1" customWidth="1"/>
    <col min="10" max="10" width="10.00390625" style="5" bestFit="1" customWidth="1"/>
    <col min="11" max="11" width="8.28125" style="5" bestFit="1" customWidth="1"/>
    <col min="12" max="12" width="9.140625" style="6" customWidth="1"/>
    <col min="13" max="16384" width="9.140625" style="4" customWidth="1"/>
  </cols>
  <sheetData>
    <row r="1" spans="1:12" s="1" customFormat="1" ht="12.75">
      <c r="A1" s="85" t="s">
        <v>0</v>
      </c>
      <c r="B1" s="86"/>
      <c r="C1" s="86"/>
      <c r="D1" s="86"/>
      <c r="E1" s="86"/>
      <c r="F1" s="86"/>
      <c r="J1" s="2"/>
      <c r="K1" s="2"/>
      <c r="L1" s="3"/>
    </row>
    <row r="2" spans="1:6" ht="12.75">
      <c r="A2" s="86"/>
      <c r="B2" s="86"/>
      <c r="C2" s="86"/>
      <c r="D2" s="86"/>
      <c r="E2" s="86"/>
      <c r="F2" s="86"/>
    </row>
    <row r="3" spans="1:6" ht="7.5" customHeight="1">
      <c r="A3" s="86"/>
      <c r="B3" s="86"/>
      <c r="C3" s="86"/>
      <c r="D3" s="86"/>
      <c r="E3" s="86"/>
      <c r="F3" s="86"/>
    </row>
    <row r="4" spans="1:12" s="7" customFormat="1" ht="16.5" customHeight="1">
      <c r="A4" s="87" t="s">
        <v>1</v>
      </c>
      <c r="B4" s="88"/>
      <c r="C4" s="88"/>
      <c r="D4" s="88"/>
      <c r="E4" s="88"/>
      <c r="F4" s="88"/>
      <c r="J4" s="8"/>
      <c r="K4" s="8"/>
      <c r="L4" s="9"/>
    </row>
    <row r="5" spans="1:12" s="7" customFormat="1" ht="12.75" customHeight="1">
      <c r="A5" s="95" t="s">
        <v>2</v>
      </c>
      <c r="B5" s="96"/>
      <c r="C5" s="96"/>
      <c r="D5" s="96"/>
      <c r="E5" s="96"/>
      <c r="F5" s="96"/>
      <c r="J5" s="8"/>
      <c r="K5" s="8"/>
      <c r="L5" s="9"/>
    </row>
    <row r="6" spans="1:6" ht="21" customHeight="1">
      <c r="A6" s="89" t="s">
        <v>3</v>
      </c>
      <c r="B6" s="92"/>
      <c r="C6" s="92"/>
      <c r="D6" s="92"/>
      <c r="E6" s="92"/>
      <c r="F6" s="92"/>
    </row>
    <row r="7" spans="1:6" ht="36" customHeight="1">
      <c r="A7" s="10"/>
      <c r="B7" s="11"/>
      <c r="C7" s="12" t="s">
        <v>4</v>
      </c>
      <c r="D7" s="12" t="s">
        <v>5</v>
      </c>
      <c r="E7" s="13" t="s">
        <v>4</v>
      </c>
      <c r="F7" s="13" t="s">
        <v>6</v>
      </c>
    </row>
    <row r="8" spans="1:6" ht="13.5" customHeight="1">
      <c r="A8" s="14"/>
      <c r="B8" s="15"/>
      <c r="C8" s="90" t="s">
        <v>7</v>
      </c>
      <c r="D8" s="91"/>
      <c r="E8" s="93" t="s">
        <v>8</v>
      </c>
      <c r="F8" s="94"/>
    </row>
    <row r="9" spans="1:6" ht="12" customHeight="1">
      <c r="A9" s="16" t="s">
        <v>9</v>
      </c>
      <c r="B9" s="17"/>
      <c r="C9" s="18"/>
      <c r="D9" s="18"/>
      <c r="E9" s="18"/>
      <c r="F9" s="18"/>
    </row>
    <row r="10" spans="1:6" ht="12.75">
      <c r="A10" s="19" t="s">
        <v>10</v>
      </c>
      <c r="B10" s="17"/>
      <c r="C10" s="17"/>
      <c r="D10" s="17"/>
      <c r="E10" s="17"/>
      <c r="F10" s="17"/>
    </row>
    <row r="11" spans="1:6" ht="12.75">
      <c r="A11" s="20" t="s">
        <v>11</v>
      </c>
      <c r="B11" s="17"/>
      <c r="C11" s="17"/>
      <c r="D11" s="17"/>
      <c r="E11" s="17"/>
      <c r="F11" s="17"/>
    </row>
    <row r="12" spans="1:6" ht="12" customHeight="1">
      <c r="A12" s="21" t="s">
        <v>12</v>
      </c>
      <c r="B12" s="17" t="s">
        <v>13</v>
      </c>
      <c r="C12" s="22">
        <f>C14+0.024</f>
        <v>0.917</v>
      </c>
      <c r="D12" s="22">
        <f aca="true" t="shared" si="0" ref="D12:D17">C12+0.006</f>
        <v>0.923</v>
      </c>
      <c r="E12" s="17">
        <v>1775</v>
      </c>
      <c r="F12" s="17">
        <f aca="true" t="shared" si="1" ref="F12:F17">E12+12</f>
        <v>1787</v>
      </c>
    </row>
    <row r="13" spans="1:11" s="24" customFormat="1" ht="12.75" customHeight="1">
      <c r="A13" s="23" t="s">
        <v>14</v>
      </c>
      <c r="B13" s="17" t="s">
        <v>13</v>
      </c>
      <c r="C13" s="22">
        <f>C14+0.013</f>
        <v>0.906</v>
      </c>
      <c r="D13" s="22">
        <f t="shared" si="0"/>
        <v>0.912</v>
      </c>
      <c r="E13" s="17">
        <v>1755</v>
      </c>
      <c r="F13" s="17">
        <f t="shared" si="1"/>
        <v>1767</v>
      </c>
      <c r="J13" s="25"/>
      <c r="K13" s="25"/>
    </row>
    <row r="14" spans="1:6" ht="12.75" customHeight="1">
      <c r="A14" s="23" t="s">
        <v>15</v>
      </c>
      <c r="B14" s="17" t="s">
        <v>13</v>
      </c>
      <c r="C14" s="22">
        <v>0.893</v>
      </c>
      <c r="D14" s="22">
        <f t="shared" si="0"/>
        <v>0.899</v>
      </c>
      <c r="E14" s="17">
        <v>1730</v>
      </c>
      <c r="F14" s="17">
        <f t="shared" si="1"/>
        <v>1742</v>
      </c>
    </row>
    <row r="15" spans="1:6" ht="12.75" customHeight="1">
      <c r="A15" s="23" t="s">
        <v>16</v>
      </c>
      <c r="B15" s="17" t="s">
        <v>13</v>
      </c>
      <c r="C15" s="22">
        <f>C14-0.013</f>
        <v>0.88</v>
      </c>
      <c r="D15" s="22">
        <f t="shared" si="0"/>
        <v>0.886</v>
      </c>
      <c r="E15" s="17">
        <v>1705</v>
      </c>
      <c r="F15" s="17">
        <f t="shared" si="1"/>
        <v>1717</v>
      </c>
    </row>
    <row r="16" spans="1:6" ht="12.75" customHeight="1">
      <c r="A16" s="23" t="s">
        <v>17</v>
      </c>
      <c r="B16" s="17" t="s">
        <v>13</v>
      </c>
      <c r="C16" s="22">
        <f>C14-0.024</f>
        <v>0.869</v>
      </c>
      <c r="D16" s="22">
        <f t="shared" si="0"/>
        <v>0.875</v>
      </c>
      <c r="E16" s="17">
        <v>1685</v>
      </c>
      <c r="F16" s="17">
        <f t="shared" si="1"/>
        <v>1697</v>
      </c>
    </row>
    <row r="17" spans="1:6" ht="12.75" customHeight="1">
      <c r="A17" s="23" t="s">
        <v>18</v>
      </c>
      <c r="B17" s="17" t="s">
        <v>13</v>
      </c>
      <c r="C17" s="22">
        <f>C14-0.033</f>
        <v>0.86</v>
      </c>
      <c r="D17" s="22">
        <f t="shared" si="0"/>
        <v>0.866</v>
      </c>
      <c r="E17" s="17">
        <f>C17*1936.27</f>
        <v>1665.1922</v>
      </c>
      <c r="F17" s="17">
        <f t="shared" si="1"/>
        <v>1677.1922</v>
      </c>
    </row>
    <row r="18" spans="1:6" ht="4.5" customHeight="1">
      <c r="A18" s="14"/>
      <c r="B18" s="17"/>
      <c r="C18" s="22"/>
      <c r="D18" s="22"/>
      <c r="E18" s="17"/>
      <c r="F18" s="17"/>
    </row>
    <row r="19" spans="1:6" ht="11.25" customHeight="1">
      <c r="A19" s="26" t="s">
        <v>19</v>
      </c>
      <c r="B19" s="17"/>
      <c r="C19" s="22"/>
      <c r="D19" s="22"/>
      <c r="E19" s="17"/>
      <c r="F19" s="17"/>
    </row>
    <row r="20" spans="1:12" s="31" customFormat="1" ht="11.25">
      <c r="A20" s="27" t="s">
        <v>20</v>
      </c>
      <c r="B20" s="28"/>
      <c r="C20" s="29"/>
      <c r="D20" s="29"/>
      <c r="E20" s="30"/>
      <c r="F20" s="30"/>
      <c r="J20" s="32"/>
      <c r="K20" s="32"/>
      <c r="L20" s="33"/>
    </row>
    <row r="21" spans="1:12" s="31" customFormat="1" ht="11.25">
      <c r="A21" s="20" t="s">
        <v>21</v>
      </c>
      <c r="B21" s="30"/>
      <c r="C21" s="34"/>
      <c r="D21" s="29"/>
      <c r="E21" s="30"/>
      <c r="F21" s="30"/>
      <c r="J21" s="32"/>
      <c r="K21" s="32"/>
      <c r="L21" s="33"/>
    </row>
    <row r="22" spans="1:6" ht="12.75" customHeight="1">
      <c r="A22" s="35" t="s">
        <v>22</v>
      </c>
      <c r="B22" s="17" t="s">
        <v>13</v>
      </c>
      <c r="C22" s="3"/>
      <c r="D22" s="22">
        <v>0.466</v>
      </c>
      <c r="E22" s="17"/>
      <c r="F22" s="17">
        <f>D22*1936.27</f>
        <v>902.30182</v>
      </c>
    </row>
    <row r="23" spans="1:6" ht="12.75" customHeight="1">
      <c r="A23" s="26" t="s">
        <v>23</v>
      </c>
      <c r="B23" s="17"/>
      <c r="C23" s="3"/>
      <c r="D23" s="22"/>
      <c r="E23" s="17"/>
      <c r="F23" s="17"/>
    </row>
    <row r="24" spans="1:6" ht="12.75">
      <c r="A24" s="27" t="s">
        <v>20</v>
      </c>
      <c r="B24" s="17"/>
      <c r="C24" s="3"/>
      <c r="D24" s="22"/>
      <c r="E24" s="17"/>
      <c r="F24" s="17"/>
    </row>
    <row r="25" spans="1:6" ht="11.25" customHeight="1">
      <c r="A25" s="35" t="s">
        <v>22</v>
      </c>
      <c r="B25" s="17" t="s">
        <v>13</v>
      </c>
      <c r="C25" s="22"/>
      <c r="D25" s="22">
        <v>0.371</v>
      </c>
      <c r="E25" s="17"/>
      <c r="F25" s="17">
        <f>D25*1936.27</f>
        <v>718.35617</v>
      </c>
    </row>
    <row r="26" spans="1:6" ht="5.25" customHeight="1">
      <c r="A26" s="35"/>
      <c r="B26" s="17"/>
      <c r="C26" s="22"/>
      <c r="D26" s="22"/>
      <c r="E26" s="17"/>
      <c r="F26" s="17"/>
    </row>
    <row r="27" spans="1:6" ht="12.75" customHeight="1">
      <c r="A27" s="36" t="s">
        <v>24</v>
      </c>
      <c r="B27" s="17"/>
      <c r="C27" s="22"/>
      <c r="D27" s="22"/>
      <c r="E27" s="17"/>
      <c r="F27" s="17"/>
    </row>
    <row r="28" spans="1:6" ht="12.75">
      <c r="A28" s="27" t="s">
        <v>25</v>
      </c>
      <c r="B28" s="17"/>
      <c r="C28" s="22"/>
      <c r="D28" s="22"/>
      <c r="E28" s="17"/>
      <c r="F28" s="17"/>
    </row>
    <row r="29" spans="1:6" ht="12.75">
      <c r="A29" s="20" t="s">
        <v>26</v>
      </c>
      <c r="B29" s="17"/>
      <c r="C29" s="22"/>
      <c r="D29" s="22"/>
      <c r="E29" s="17"/>
      <c r="F29" s="17"/>
    </row>
    <row r="30" spans="1:6" ht="11.25" customHeight="1">
      <c r="A30" s="35" t="s">
        <v>27</v>
      </c>
      <c r="B30" s="17" t="s">
        <v>28</v>
      </c>
      <c r="C30" s="22">
        <v>0.74</v>
      </c>
      <c r="D30" s="22">
        <f>C30+0.006</f>
        <v>0.746</v>
      </c>
      <c r="E30" s="17">
        <f>C30*1936.27</f>
        <v>1432.8398</v>
      </c>
      <c r="F30" s="17">
        <v>1445</v>
      </c>
    </row>
    <row r="31" spans="1:6" ht="12.75" customHeight="1">
      <c r="A31" s="35" t="s">
        <v>29</v>
      </c>
      <c r="B31" s="17" t="s">
        <v>28</v>
      </c>
      <c r="C31" s="22">
        <f>C30-0.01</f>
        <v>0.73</v>
      </c>
      <c r="D31" s="22">
        <f>C31+0.006</f>
        <v>0.736</v>
      </c>
      <c r="E31" s="17">
        <f>C31*1936.27</f>
        <v>1413.4771</v>
      </c>
      <c r="F31" s="17">
        <f>D31*1936.27</f>
        <v>1425.09472</v>
      </c>
    </row>
    <row r="32" spans="1:6" ht="12.75" customHeight="1">
      <c r="A32" s="35" t="s">
        <v>30</v>
      </c>
      <c r="B32" s="17" t="s">
        <v>28</v>
      </c>
      <c r="C32" s="22">
        <f>C30-0.026</f>
        <v>0.714</v>
      </c>
      <c r="D32" s="22">
        <f>C32+0.006</f>
        <v>0.72</v>
      </c>
      <c r="E32" s="17">
        <v>1383</v>
      </c>
      <c r="F32" s="17">
        <v>1395</v>
      </c>
    </row>
    <row r="33" spans="1:6" ht="11.25" customHeight="1">
      <c r="A33" s="14"/>
      <c r="B33" s="17"/>
      <c r="C33" s="22"/>
      <c r="D33" s="22"/>
      <c r="E33" s="17"/>
      <c r="F33" s="17"/>
    </row>
    <row r="34" spans="1:6" ht="12.75" customHeight="1">
      <c r="A34" s="36" t="s">
        <v>31</v>
      </c>
      <c r="B34" s="17"/>
      <c r="C34" s="22"/>
      <c r="D34" s="22"/>
      <c r="E34" s="17"/>
      <c r="F34" s="17"/>
    </row>
    <row r="35" spans="1:12" s="31" customFormat="1" ht="12.75">
      <c r="A35" s="27" t="s">
        <v>32</v>
      </c>
      <c r="B35" s="30"/>
      <c r="C35" s="29"/>
      <c r="D35" s="29"/>
      <c r="E35" s="30"/>
      <c r="F35" s="30"/>
      <c r="J35" s="5"/>
      <c r="K35" s="5"/>
      <c r="L35" s="37"/>
    </row>
    <row r="36" spans="1:12" s="31" customFormat="1" ht="12.75">
      <c r="A36" s="20" t="s">
        <v>33</v>
      </c>
      <c r="B36" s="30"/>
      <c r="C36" s="29"/>
      <c r="D36" s="29"/>
      <c r="E36" s="30"/>
      <c r="F36" s="30"/>
      <c r="J36" s="32"/>
      <c r="K36" s="5"/>
      <c r="L36" s="33"/>
    </row>
    <row r="37" spans="1:12" s="31" customFormat="1" ht="12">
      <c r="A37" s="14" t="s">
        <v>34</v>
      </c>
      <c r="B37" s="17" t="s">
        <v>28</v>
      </c>
      <c r="C37" s="22">
        <v>0.619</v>
      </c>
      <c r="D37" s="22">
        <f>C37+0.003</f>
        <v>0.622</v>
      </c>
      <c r="E37" s="17">
        <v>1199</v>
      </c>
      <c r="F37" s="17">
        <v>1205</v>
      </c>
      <c r="J37" s="32"/>
      <c r="K37" s="32"/>
      <c r="L37" s="33"/>
    </row>
    <row r="38" spans="1:12" s="31" customFormat="1" ht="12">
      <c r="A38" s="14" t="s">
        <v>35</v>
      </c>
      <c r="B38" s="17" t="s">
        <v>28</v>
      </c>
      <c r="C38" s="22">
        <f>C37-0.015</f>
        <v>0.604</v>
      </c>
      <c r="D38" s="22">
        <f>C38+0.003</f>
        <v>0.607</v>
      </c>
      <c r="E38" s="17">
        <v>1169</v>
      </c>
      <c r="F38" s="17">
        <f>D38*1936.27</f>
        <v>1175.3158899999999</v>
      </c>
      <c r="J38" s="32"/>
      <c r="K38" s="32"/>
      <c r="L38" s="33"/>
    </row>
    <row r="39" spans="1:12" s="24" customFormat="1" ht="21" customHeight="1">
      <c r="A39" s="38" t="s">
        <v>36</v>
      </c>
      <c r="B39" s="17"/>
      <c r="C39" s="22"/>
      <c r="D39" s="22"/>
      <c r="E39" s="17"/>
      <c r="F39" s="17"/>
      <c r="J39" s="25"/>
      <c r="K39" s="25"/>
      <c r="L39" s="39"/>
    </row>
    <row r="40" spans="1:6" ht="12.75">
      <c r="A40" s="40" t="s">
        <v>37</v>
      </c>
      <c r="B40" s="17"/>
      <c r="C40" s="41"/>
      <c r="D40" s="41"/>
      <c r="E40" s="17"/>
      <c r="F40" s="17"/>
    </row>
    <row r="41" spans="1:12" s="7" customFormat="1" ht="12.75">
      <c r="A41" s="42" t="s">
        <v>38</v>
      </c>
      <c r="B41" s="17" t="s">
        <v>13</v>
      </c>
      <c r="C41" s="22">
        <v>1.005</v>
      </c>
      <c r="D41" s="41"/>
      <c r="E41" s="17">
        <v>1945</v>
      </c>
      <c r="F41" s="17"/>
      <c r="J41" s="8"/>
      <c r="K41" s="8"/>
      <c r="L41" s="9"/>
    </row>
    <row r="42" spans="1:12" s="7" customFormat="1" ht="12.75">
      <c r="A42" s="20" t="s">
        <v>39</v>
      </c>
      <c r="B42" s="43"/>
      <c r="C42" s="44"/>
      <c r="D42" s="44"/>
      <c r="E42" s="43"/>
      <c r="F42" s="43"/>
      <c r="J42" s="8"/>
      <c r="K42" s="8"/>
      <c r="L42" s="9"/>
    </row>
    <row r="43" spans="1:6" ht="12.75">
      <c r="A43" s="36" t="s">
        <v>40</v>
      </c>
      <c r="B43" s="17" t="s">
        <v>13</v>
      </c>
      <c r="C43" s="22">
        <v>0.847</v>
      </c>
      <c r="D43" s="41"/>
      <c r="E43" s="17">
        <f>C43*1936.27</f>
        <v>1640.0206899999998</v>
      </c>
      <c r="F43" s="17"/>
    </row>
    <row r="44" spans="1:6" ht="12.75">
      <c r="A44" s="20" t="s">
        <v>41</v>
      </c>
      <c r="B44" s="17"/>
      <c r="C44" s="45"/>
      <c r="D44" s="41"/>
      <c r="E44" s="17"/>
      <c r="F44" s="17"/>
    </row>
    <row r="45" spans="1:6" ht="12.75">
      <c r="A45" s="46" t="s">
        <v>42</v>
      </c>
      <c r="B45" s="17" t="s">
        <v>13</v>
      </c>
      <c r="C45" s="22">
        <v>0.501</v>
      </c>
      <c r="D45" s="41"/>
      <c r="E45" s="17">
        <f>C45*1936.27</f>
        <v>970.07127</v>
      </c>
      <c r="F45" s="17"/>
    </row>
    <row r="46" spans="1:6" ht="12.75">
      <c r="A46" s="47" t="s">
        <v>43</v>
      </c>
      <c r="B46" s="17"/>
      <c r="C46" s="22"/>
      <c r="D46" s="41"/>
      <c r="E46" s="17"/>
      <c r="F46" s="17"/>
    </row>
    <row r="47" spans="1:6" ht="15" customHeight="1">
      <c r="A47" s="36" t="s">
        <v>44</v>
      </c>
      <c r="B47" s="17"/>
      <c r="C47" s="41"/>
      <c r="D47" s="41"/>
      <c r="E47" s="17"/>
      <c r="F47" s="17"/>
    </row>
    <row r="48" spans="1:6" ht="12.75" customHeight="1">
      <c r="A48" s="47" t="s">
        <v>45</v>
      </c>
      <c r="B48" s="17" t="s">
        <v>46</v>
      </c>
      <c r="C48" s="41"/>
      <c r="D48" s="45">
        <v>170.43</v>
      </c>
      <c r="E48" s="17"/>
      <c r="F48" s="17">
        <v>330000</v>
      </c>
    </row>
    <row r="49" spans="1:6" ht="15.75" customHeight="1">
      <c r="A49" s="36" t="s">
        <v>47</v>
      </c>
      <c r="B49" s="17"/>
      <c r="C49" s="22"/>
      <c r="D49" s="22"/>
      <c r="E49" s="17"/>
      <c r="F49" s="17"/>
    </row>
    <row r="50" spans="1:6" ht="12.75">
      <c r="A50" s="27" t="s">
        <v>48</v>
      </c>
      <c r="B50" s="17"/>
      <c r="C50" s="22"/>
      <c r="D50" s="22"/>
      <c r="E50" s="17"/>
      <c r="F50" s="17"/>
    </row>
    <row r="51" spans="1:6" ht="12.75">
      <c r="A51" s="20" t="s">
        <v>49</v>
      </c>
      <c r="B51" s="17"/>
      <c r="C51" s="22"/>
      <c r="D51" s="22"/>
      <c r="E51" s="17"/>
      <c r="F51" s="17"/>
    </row>
    <row r="52" spans="1:6" ht="12.75" customHeight="1">
      <c r="A52" s="14" t="s">
        <v>50</v>
      </c>
      <c r="B52" s="17" t="s">
        <v>46</v>
      </c>
      <c r="C52" s="45">
        <v>201.42</v>
      </c>
      <c r="D52" s="45">
        <f>C52+2.58</f>
        <v>204</v>
      </c>
      <c r="E52" s="17">
        <v>390000</v>
      </c>
      <c r="F52" s="17">
        <v>395000</v>
      </c>
    </row>
    <row r="53" spans="1:6" ht="18" customHeight="1">
      <c r="A53" s="36" t="s">
        <v>51</v>
      </c>
      <c r="B53" s="17"/>
      <c r="C53" s="41"/>
      <c r="D53" s="41"/>
      <c r="E53" s="17"/>
      <c r="F53" s="17"/>
    </row>
    <row r="54" spans="1:12" s="31" customFormat="1" ht="12.75" customHeight="1">
      <c r="A54" s="27" t="s">
        <v>52</v>
      </c>
      <c r="B54" s="30"/>
      <c r="C54" s="48"/>
      <c r="D54" s="48"/>
      <c r="E54" s="30"/>
      <c r="F54" s="30"/>
      <c r="J54" s="32"/>
      <c r="K54" s="32"/>
      <c r="L54" s="33"/>
    </row>
    <row r="55" spans="1:11" ht="12.75" customHeight="1">
      <c r="A55" s="14" t="s">
        <v>53</v>
      </c>
      <c r="B55" s="17"/>
      <c r="C55" s="45">
        <v>15.43</v>
      </c>
      <c r="D55" s="41"/>
      <c r="E55" s="17">
        <v>29880</v>
      </c>
      <c r="F55" s="17"/>
      <c r="J55" s="32"/>
      <c r="K55" s="32"/>
    </row>
    <row r="56" spans="1:10" ht="12.75" customHeight="1">
      <c r="A56" s="14" t="s">
        <v>54</v>
      </c>
      <c r="B56" s="17"/>
      <c r="C56" s="45">
        <v>23.2</v>
      </c>
      <c r="D56" s="41"/>
      <c r="E56" s="17">
        <v>44920</v>
      </c>
      <c r="F56" s="17"/>
      <c r="J56" s="32"/>
    </row>
    <row r="57" spans="1:10" ht="12.75" customHeight="1">
      <c r="A57" s="14" t="s">
        <v>55</v>
      </c>
      <c r="B57" s="17"/>
      <c r="C57" s="45">
        <v>42.53</v>
      </c>
      <c r="D57" s="41"/>
      <c r="E57" s="17">
        <v>82350</v>
      </c>
      <c r="F57" s="17"/>
      <c r="J57" s="32"/>
    </row>
    <row r="58" spans="1:6" ht="18.75" customHeight="1">
      <c r="A58" s="36" t="s">
        <v>56</v>
      </c>
      <c r="B58" s="17"/>
      <c r="C58" s="41"/>
      <c r="D58" s="41"/>
      <c r="E58" s="17"/>
      <c r="F58" s="17"/>
    </row>
    <row r="59" spans="1:6" ht="12.75">
      <c r="A59" s="49" t="s">
        <v>57</v>
      </c>
      <c r="B59" s="17"/>
      <c r="C59" s="41"/>
      <c r="D59" s="41"/>
      <c r="E59" s="17"/>
      <c r="F59" s="17"/>
    </row>
    <row r="60" spans="1:10" ht="12.75" customHeight="1">
      <c r="A60" s="14" t="s">
        <v>58</v>
      </c>
      <c r="B60" s="17" t="s">
        <v>13</v>
      </c>
      <c r="C60" s="45"/>
      <c r="D60" s="22">
        <v>0.831</v>
      </c>
      <c r="E60" s="17"/>
      <c r="F60" s="17">
        <v>1610</v>
      </c>
      <c r="J60" s="6"/>
    </row>
    <row r="61" spans="1:6" ht="8.25" customHeight="1">
      <c r="A61" s="50"/>
      <c r="B61" s="51"/>
      <c r="C61" s="52"/>
      <c r="D61" s="52"/>
      <c r="E61" s="51"/>
      <c r="F61" s="51"/>
    </row>
    <row r="62" spans="1:6" ht="14.25" customHeight="1">
      <c r="A62" s="84" t="s">
        <v>59</v>
      </c>
      <c r="B62" s="84"/>
      <c r="C62" s="84"/>
      <c r="D62" s="84"/>
      <c r="E62" s="84"/>
      <c r="F62" s="84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6:7" ht="12.75">
      <c r="F115" s="1"/>
      <c r="G115" s="1"/>
    </row>
    <row r="116" spans="6:7" ht="12.75">
      <c r="F116" s="1"/>
      <c r="G116" s="1"/>
    </row>
    <row r="117" spans="6:7" ht="12.75">
      <c r="F117" s="1"/>
      <c r="G117" s="1"/>
    </row>
    <row r="118" spans="6:7" ht="12.75">
      <c r="F118" s="1"/>
      <c r="G118" s="1"/>
    </row>
    <row r="119" spans="6:7" ht="12.75">
      <c r="F119" s="1"/>
      <c r="G119" s="1"/>
    </row>
    <row r="120" spans="6:7" ht="12.75">
      <c r="F120" s="1"/>
      <c r="G120" s="1"/>
    </row>
    <row r="121" spans="6:7" ht="12.75">
      <c r="F121" s="1"/>
      <c r="G121" s="1"/>
    </row>
    <row r="122" spans="6:7" ht="12.75">
      <c r="F122" s="1"/>
      <c r="G122" s="1"/>
    </row>
    <row r="123" spans="6:7" ht="12.75">
      <c r="F123" s="1"/>
      <c r="G123" s="1"/>
    </row>
    <row r="124" spans="6:7" ht="12.75">
      <c r="F124" s="1"/>
      <c r="G124" s="1"/>
    </row>
    <row r="125" spans="6:7" ht="12.75">
      <c r="F125" s="1"/>
      <c r="G125" s="1"/>
    </row>
    <row r="126" spans="6:7" ht="12.75">
      <c r="F126" s="1"/>
      <c r="G126" s="1"/>
    </row>
    <row r="127" spans="6:7" ht="12.75">
      <c r="F127" s="1"/>
      <c r="G127" s="1"/>
    </row>
    <row r="128" spans="6:7" ht="12.75">
      <c r="F128" s="1"/>
      <c r="G128" s="1"/>
    </row>
    <row r="129" spans="6:7" ht="12.75">
      <c r="F129" s="1"/>
      <c r="G129" s="1"/>
    </row>
    <row r="130" spans="6:7" ht="12.75">
      <c r="F130" s="1"/>
      <c r="G130" s="1"/>
    </row>
    <row r="131" spans="6:7" ht="12.75">
      <c r="F131" s="1"/>
      <c r="G131" s="1"/>
    </row>
    <row r="132" spans="6:7" ht="12.75">
      <c r="F132" s="1"/>
      <c r="G132" s="1"/>
    </row>
    <row r="133" spans="6:7" ht="12.75">
      <c r="F133" s="1"/>
      <c r="G133" s="1"/>
    </row>
    <row r="134" spans="6:7" ht="12.75">
      <c r="F134" s="1"/>
      <c r="G134" s="1"/>
    </row>
    <row r="135" spans="6:7" ht="12.75">
      <c r="F135" s="1"/>
      <c r="G135" s="1"/>
    </row>
    <row r="136" spans="6:7" ht="12.75">
      <c r="F136" s="1"/>
      <c r="G136" s="1"/>
    </row>
    <row r="137" spans="6:7" ht="12.75">
      <c r="F137" s="1"/>
      <c r="G137" s="1"/>
    </row>
    <row r="138" spans="6:7" ht="12.75">
      <c r="F138" s="1"/>
      <c r="G138" s="1"/>
    </row>
    <row r="139" spans="6:7" ht="12.75">
      <c r="F139" s="1"/>
      <c r="G139" s="1"/>
    </row>
    <row r="140" spans="6:7" ht="12.75">
      <c r="F140" s="1"/>
      <c r="G140" s="1"/>
    </row>
    <row r="141" spans="6:7" ht="12.75">
      <c r="F141" s="1"/>
      <c r="G141" s="1"/>
    </row>
    <row r="142" spans="6:7" ht="12.75">
      <c r="F142" s="1"/>
      <c r="G142" s="1"/>
    </row>
    <row r="143" spans="6:7" ht="12.75">
      <c r="F143" s="1"/>
      <c r="G143" s="1"/>
    </row>
    <row r="144" spans="6:7" ht="12.75">
      <c r="F144" s="1"/>
      <c r="G144" s="1"/>
    </row>
    <row r="145" spans="6:7" ht="12.75">
      <c r="F145" s="1"/>
      <c r="G145" s="1"/>
    </row>
    <row r="146" spans="6:7" ht="12.75">
      <c r="F146" s="1"/>
      <c r="G146" s="1"/>
    </row>
    <row r="147" spans="6:7" ht="12.75">
      <c r="F147" s="1"/>
      <c r="G147" s="1"/>
    </row>
    <row r="148" spans="6:7" ht="12.75">
      <c r="F148" s="1"/>
      <c r="G148" s="1"/>
    </row>
    <row r="149" spans="6:7" ht="12.75">
      <c r="F149" s="1"/>
      <c r="G149" s="1"/>
    </row>
    <row r="150" spans="6:7" ht="12.75">
      <c r="F150" s="1"/>
      <c r="G150" s="1"/>
    </row>
    <row r="151" spans="6:7" ht="12.75">
      <c r="F151" s="1"/>
      <c r="G151" s="1"/>
    </row>
    <row r="152" spans="6:7" ht="12.75">
      <c r="F152" s="1"/>
      <c r="G152" s="1"/>
    </row>
    <row r="153" spans="6:7" ht="12.75">
      <c r="F153" s="1"/>
      <c r="G153" s="1"/>
    </row>
    <row r="154" spans="6:7" ht="12.75">
      <c r="F154" s="1"/>
      <c r="G154" s="1"/>
    </row>
    <row r="155" spans="6:7" ht="12.75">
      <c r="F155" s="1"/>
      <c r="G155" s="1"/>
    </row>
    <row r="156" spans="6:7" ht="12.75">
      <c r="F156" s="1"/>
      <c r="G156" s="1"/>
    </row>
    <row r="157" spans="6:7" ht="12.75">
      <c r="F157" s="1"/>
      <c r="G157" s="1"/>
    </row>
    <row r="158" spans="6:7" ht="12.75">
      <c r="F158" s="1"/>
      <c r="G158" s="1"/>
    </row>
    <row r="159" spans="6:7" ht="12.75">
      <c r="F159" s="1"/>
      <c r="G159" s="1"/>
    </row>
    <row r="160" spans="6:7" ht="12.75">
      <c r="F160" s="1"/>
      <c r="G160" s="1"/>
    </row>
    <row r="161" spans="6:7" ht="12.75">
      <c r="F161" s="1"/>
      <c r="G161" s="1"/>
    </row>
    <row r="162" spans="6:7" ht="12.75">
      <c r="F162" s="1"/>
      <c r="G162" s="1"/>
    </row>
    <row r="163" spans="6:7" ht="12.75">
      <c r="F163" s="1"/>
      <c r="G163" s="1"/>
    </row>
    <row r="164" spans="6:7" ht="12.75">
      <c r="F164" s="1"/>
      <c r="G164" s="1"/>
    </row>
    <row r="165" spans="6:7" ht="12.75">
      <c r="F165" s="1"/>
      <c r="G165" s="1"/>
    </row>
    <row r="166" spans="6:7" ht="12.75">
      <c r="F166" s="1"/>
      <c r="G166" s="1"/>
    </row>
    <row r="167" spans="6:7" ht="12.75">
      <c r="F167" s="1"/>
      <c r="G167" s="1"/>
    </row>
    <row r="168" spans="6:7" ht="12.75">
      <c r="F168" s="1"/>
      <c r="G168" s="1"/>
    </row>
    <row r="169" spans="6:7" ht="12.75">
      <c r="F169" s="1"/>
      <c r="G169" s="1"/>
    </row>
    <row r="170" spans="6:7" ht="12.75">
      <c r="F170" s="1"/>
      <c r="G170" s="1"/>
    </row>
    <row r="171" spans="6:7" ht="12.75">
      <c r="F171" s="1"/>
      <c r="G171" s="1"/>
    </row>
    <row r="172" spans="6:7" ht="12.75">
      <c r="F172" s="1"/>
      <c r="G172" s="1"/>
    </row>
    <row r="173" spans="6:7" ht="12.75">
      <c r="F173" s="1"/>
      <c r="G173" s="1"/>
    </row>
    <row r="174" spans="6:7" ht="12.75">
      <c r="F174" s="1"/>
      <c r="G174" s="1"/>
    </row>
    <row r="175" spans="6:7" ht="12.75">
      <c r="F175" s="1"/>
      <c r="G175" s="1"/>
    </row>
    <row r="176" spans="6:7" ht="12.75">
      <c r="F176" s="1"/>
      <c r="G176" s="1"/>
    </row>
    <row r="177" spans="6:7" ht="12.75">
      <c r="F177" s="1"/>
      <c r="G177" s="1"/>
    </row>
    <row r="178" spans="6:7" ht="12.75">
      <c r="F178" s="1"/>
      <c r="G178" s="1"/>
    </row>
    <row r="179" spans="6:7" ht="12.75">
      <c r="F179" s="1"/>
      <c r="G179" s="1"/>
    </row>
    <row r="180" spans="6:7" ht="12.75">
      <c r="F180" s="1"/>
      <c r="G180" s="1"/>
    </row>
    <row r="181" spans="6:7" ht="12.75">
      <c r="F181" s="1"/>
      <c r="G181" s="1"/>
    </row>
    <row r="182" spans="6:7" ht="12.75">
      <c r="F182" s="1"/>
      <c r="G182" s="1"/>
    </row>
    <row r="183" spans="6:7" ht="12.75">
      <c r="F183" s="1"/>
      <c r="G183" s="1"/>
    </row>
    <row r="184" spans="6:7" ht="12.75">
      <c r="F184" s="1"/>
      <c r="G184" s="1"/>
    </row>
    <row r="185" spans="6:7" ht="12.75">
      <c r="F185" s="1"/>
      <c r="G185" s="1"/>
    </row>
    <row r="186" spans="6:7" ht="12.75">
      <c r="F186" s="1"/>
      <c r="G186" s="1"/>
    </row>
    <row r="187" spans="6:7" ht="12.75">
      <c r="F187" s="1"/>
      <c r="G187" s="1"/>
    </row>
    <row r="188" spans="6:7" ht="12.75">
      <c r="F188" s="1"/>
      <c r="G188" s="1"/>
    </row>
    <row r="189" spans="6:7" ht="12.75">
      <c r="F189" s="1"/>
      <c r="G189" s="1"/>
    </row>
    <row r="190" spans="6:7" ht="12.75">
      <c r="F190" s="1"/>
      <c r="G190" s="1"/>
    </row>
    <row r="191" spans="6:7" ht="12.75">
      <c r="F191" s="1"/>
      <c r="G191" s="1"/>
    </row>
    <row r="192" spans="6:7" ht="12.75">
      <c r="F192" s="1"/>
      <c r="G192" s="1"/>
    </row>
    <row r="193" spans="6:7" ht="12.75">
      <c r="F193" s="1"/>
      <c r="G193" s="1"/>
    </row>
    <row r="194" spans="6:7" ht="12.75">
      <c r="F194" s="1"/>
      <c r="G194" s="1"/>
    </row>
    <row r="195" spans="6:7" ht="12.75">
      <c r="F195" s="1"/>
      <c r="G195" s="1"/>
    </row>
    <row r="196" spans="6:7" ht="12.75">
      <c r="F196" s="1"/>
      <c r="G196" s="1"/>
    </row>
    <row r="197" spans="6:7" ht="12.75">
      <c r="F197" s="1"/>
      <c r="G197" s="1"/>
    </row>
    <row r="198" spans="6:7" ht="12.75">
      <c r="F198" s="1"/>
      <c r="G198" s="1"/>
    </row>
    <row r="199" spans="6:7" ht="12.75">
      <c r="F199" s="1"/>
      <c r="G199" s="1"/>
    </row>
    <row r="200" spans="6:7" ht="12.75">
      <c r="F200" s="1"/>
      <c r="G200" s="1"/>
    </row>
  </sheetData>
  <mergeCells count="7">
    <mergeCell ref="C8:D8"/>
    <mergeCell ref="E8:F8"/>
    <mergeCell ref="A62:F62"/>
    <mergeCell ref="A1:F3"/>
    <mergeCell ref="A4:F4"/>
    <mergeCell ref="A5:F5"/>
    <mergeCell ref="A6:F6"/>
  </mergeCells>
  <printOptions/>
  <pageMargins left="0.2362204724409449" right="0.2755905511811024" top="0.2755905511811024" bottom="0.31496062992125984" header="0.15748031496062992" footer="0.236220472440944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1.421875" style="0" customWidth="1"/>
    <col min="5" max="5" width="9.421875" style="0" bestFit="1" customWidth="1"/>
  </cols>
  <sheetData>
    <row r="1" spans="1:5" ht="12.75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118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5" customHeight="1">
      <c r="A10" s="19" t="s">
        <v>67</v>
      </c>
      <c r="B10" s="65">
        <v>403.21391</v>
      </c>
      <c r="C10" s="17"/>
      <c r="D10" s="17"/>
      <c r="E10" s="17"/>
    </row>
    <row r="11" spans="1:5" ht="15" customHeight="1">
      <c r="A11" s="21" t="s">
        <v>12</v>
      </c>
      <c r="B11" s="66"/>
      <c r="C11" s="17" t="s">
        <v>13</v>
      </c>
      <c r="D11" s="22">
        <f>D13+0.024</f>
        <v>0.9490000000000001</v>
      </c>
      <c r="E11" s="22">
        <f aca="true" t="shared" si="0" ref="E11:E16">D11+0.006</f>
        <v>0.9550000000000001</v>
      </c>
    </row>
    <row r="12" spans="1:5" ht="15" customHeight="1">
      <c r="A12" s="23" t="s">
        <v>14</v>
      </c>
      <c r="B12" s="67"/>
      <c r="C12" s="17" t="s">
        <v>13</v>
      </c>
      <c r="D12" s="22">
        <f>D13+0.013</f>
        <v>0.9380000000000001</v>
      </c>
      <c r="E12" s="22">
        <f t="shared" si="0"/>
        <v>0.9440000000000001</v>
      </c>
    </row>
    <row r="13" spans="1:5" ht="15" customHeight="1">
      <c r="A13" s="54" t="s">
        <v>15</v>
      </c>
      <c r="B13" s="68"/>
      <c r="C13" s="55" t="s">
        <v>13</v>
      </c>
      <c r="D13" s="56">
        <v>0.925</v>
      </c>
      <c r="E13" s="56">
        <f t="shared" si="0"/>
        <v>0.931</v>
      </c>
    </row>
    <row r="14" spans="1:5" ht="15" customHeight="1">
      <c r="A14" s="23" t="s">
        <v>16</v>
      </c>
      <c r="B14" s="67"/>
      <c r="C14" s="17" t="s">
        <v>13</v>
      </c>
      <c r="D14" s="22">
        <f>D13-0.013</f>
        <v>0.912</v>
      </c>
      <c r="E14" s="22">
        <f t="shared" si="0"/>
        <v>0.918</v>
      </c>
    </row>
    <row r="15" spans="1:5" ht="15" customHeight="1">
      <c r="A15" s="23" t="s">
        <v>17</v>
      </c>
      <c r="B15" s="67"/>
      <c r="C15" s="17" t="s">
        <v>13</v>
      </c>
      <c r="D15" s="22">
        <f>D13-0.024</f>
        <v>0.901</v>
      </c>
      <c r="E15" s="22">
        <f t="shared" si="0"/>
        <v>0.907</v>
      </c>
    </row>
    <row r="16" spans="1:5" ht="15" customHeight="1">
      <c r="A16" s="23" t="s">
        <v>18</v>
      </c>
      <c r="B16" s="67"/>
      <c r="C16" s="17" t="s">
        <v>13</v>
      </c>
      <c r="D16" s="22">
        <f>D13-0.033</f>
        <v>0.892</v>
      </c>
      <c r="E16" s="22">
        <f t="shared" si="0"/>
        <v>0.898</v>
      </c>
    </row>
    <row r="17" spans="1:5" ht="7.5" customHeight="1">
      <c r="A17" s="14"/>
      <c r="B17" s="63"/>
      <c r="C17" s="17"/>
      <c r="D17" s="22"/>
      <c r="E17" s="22"/>
    </row>
    <row r="18" spans="1:5" ht="15" customHeight="1">
      <c r="A18" s="26" t="s">
        <v>69</v>
      </c>
      <c r="B18" s="69" t="s">
        <v>103</v>
      </c>
      <c r="C18" s="17"/>
      <c r="D18" s="22"/>
      <c r="E18" s="22"/>
    </row>
    <row r="19" spans="1:5" ht="15" customHeight="1">
      <c r="A19" s="60" t="s">
        <v>70</v>
      </c>
      <c r="B19" s="70">
        <v>88.7070602</v>
      </c>
      <c r="C19" s="28"/>
      <c r="D19" s="29"/>
      <c r="E19" s="29"/>
    </row>
    <row r="20" spans="1:5" ht="15" customHeight="1">
      <c r="A20" s="35" t="s">
        <v>22</v>
      </c>
      <c r="B20" s="71"/>
      <c r="C20" s="72" t="s">
        <v>13</v>
      </c>
      <c r="D20" s="3"/>
      <c r="E20" s="22">
        <v>0.451</v>
      </c>
    </row>
    <row r="21" spans="1:5" ht="7.5" customHeight="1">
      <c r="A21" s="35"/>
      <c r="B21" s="73"/>
      <c r="C21" s="17"/>
      <c r="D21" s="3"/>
      <c r="E21" s="22"/>
    </row>
    <row r="22" spans="1:5" ht="15" customHeight="1">
      <c r="A22" s="26" t="s">
        <v>112</v>
      </c>
      <c r="B22" s="83" t="s">
        <v>113</v>
      </c>
      <c r="C22" s="17"/>
      <c r="D22" s="3"/>
      <c r="E22" s="22"/>
    </row>
    <row r="23" spans="1:5" ht="15" customHeight="1">
      <c r="A23" s="27" t="s">
        <v>70</v>
      </c>
      <c r="B23" s="65"/>
      <c r="C23" s="17"/>
      <c r="D23" s="3"/>
      <c r="E23" s="22"/>
    </row>
    <row r="24" spans="1:5" ht="15" customHeight="1">
      <c r="A24" s="35" t="s">
        <v>22</v>
      </c>
      <c r="B24" s="73"/>
      <c r="C24" s="17" t="s">
        <v>13</v>
      </c>
      <c r="D24" s="22"/>
      <c r="E24" s="22">
        <v>0.359</v>
      </c>
    </row>
    <row r="25" spans="1:5" ht="7.5" customHeight="1">
      <c r="A25" s="35"/>
      <c r="B25" s="73"/>
      <c r="C25" s="17"/>
      <c r="D25" s="22"/>
      <c r="E25" s="22"/>
    </row>
    <row r="26" spans="1:5" ht="15" customHeight="1">
      <c r="A26" s="36" t="s">
        <v>73</v>
      </c>
      <c r="B26" s="74" t="s">
        <v>104</v>
      </c>
      <c r="C26" s="17"/>
      <c r="D26" s="22"/>
      <c r="E26" s="22"/>
    </row>
    <row r="27" spans="1:5" ht="15" customHeight="1">
      <c r="A27" s="27" t="s">
        <v>74</v>
      </c>
      <c r="B27" s="65">
        <v>189.83664</v>
      </c>
      <c r="C27" s="17"/>
      <c r="D27" s="22"/>
      <c r="E27" s="22"/>
    </row>
    <row r="28" spans="1:5" ht="15" customHeight="1">
      <c r="A28" s="35" t="s">
        <v>27</v>
      </c>
      <c r="B28" s="73"/>
      <c r="C28" s="17" t="s">
        <v>28</v>
      </c>
      <c r="D28" s="22">
        <v>0.76</v>
      </c>
      <c r="E28" s="22">
        <f>D28+0.006</f>
        <v>0.766</v>
      </c>
    </row>
    <row r="29" spans="1:5" ht="15" customHeight="1">
      <c r="A29" s="35" t="s">
        <v>29</v>
      </c>
      <c r="B29" s="73"/>
      <c r="C29" s="17" t="s">
        <v>28</v>
      </c>
      <c r="D29" s="22">
        <f>D28-0.01</f>
        <v>0.75</v>
      </c>
      <c r="E29" s="22">
        <f>D29+0.006</f>
        <v>0.756</v>
      </c>
    </row>
    <row r="30" spans="1:5" ht="15" customHeight="1">
      <c r="A30" s="35" t="s">
        <v>30</v>
      </c>
      <c r="B30" s="73"/>
      <c r="C30" s="17" t="s">
        <v>28</v>
      </c>
      <c r="D30" s="22">
        <f>D28-0.026</f>
        <v>0.734</v>
      </c>
      <c r="E30" s="22">
        <f>D30+0.006</f>
        <v>0.74</v>
      </c>
    </row>
    <row r="31" spans="1:5" ht="7.5" customHeight="1">
      <c r="A31" s="14"/>
      <c r="B31" s="63"/>
      <c r="C31" s="17"/>
      <c r="D31" s="22"/>
      <c r="E31" s="22"/>
    </row>
    <row r="32" spans="1:5" ht="15" customHeight="1">
      <c r="A32" s="36" t="s">
        <v>76</v>
      </c>
      <c r="B32" s="74" t="s">
        <v>104</v>
      </c>
      <c r="C32" s="17"/>
      <c r="D32" s="22"/>
      <c r="E32" s="22"/>
    </row>
    <row r="33" spans="1:5" ht="15" customHeight="1">
      <c r="A33" s="27" t="s">
        <v>77</v>
      </c>
      <c r="B33" s="65">
        <v>64.2421</v>
      </c>
      <c r="C33" s="30"/>
      <c r="D33" s="29"/>
      <c r="E33" s="29"/>
    </row>
    <row r="34" spans="1:5" ht="15" customHeight="1">
      <c r="A34" s="14" t="s">
        <v>34</v>
      </c>
      <c r="B34" s="65"/>
      <c r="C34" s="17" t="s">
        <v>28</v>
      </c>
      <c r="D34" s="22">
        <v>0.628</v>
      </c>
      <c r="E34" s="22">
        <f>D34+0.003</f>
        <v>0.631</v>
      </c>
    </row>
    <row r="35" spans="1:5" ht="15" customHeight="1">
      <c r="A35" s="14" t="s">
        <v>35</v>
      </c>
      <c r="B35" s="63"/>
      <c r="C35" s="17" t="s">
        <v>28</v>
      </c>
      <c r="D35" s="22">
        <f>D34-0.015</f>
        <v>0.613</v>
      </c>
      <c r="E35" s="22">
        <f>D35+0.003</f>
        <v>0.616</v>
      </c>
    </row>
    <row r="36" spans="1:5" ht="7.5" customHeight="1">
      <c r="A36" s="14"/>
      <c r="B36" s="63"/>
      <c r="C36" s="17"/>
      <c r="D36" s="22"/>
      <c r="E36" s="22"/>
    </row>
    <row r="37" spans="1:5" ht="15" customHeight="1">
      <c r="A37" s="38" t="s">
        <v>79</v>
      </c>
      <c r="B37" s="74"/>
      <c r="C37" s="17"/>
      <c r="D37" s="22"/>
      <c r="E37" s="22"/>
    </row>
    <row r="38" spans="1:5" ht="15" customHeight="1">
      <c r="A38" s="40" t="s">
        <v>80</v>
      </c>
      <c r="B38" s="76"/>
      <c r="C38" s="17"/>
      <c r="D38" s="41"/>
      <c r="E38" s="41"/>
    </row>
    <row r="39" spans="1:5" ht="15" customHeight="1">
      <c r="A39" s="42" t="s">
        <v>38</v>
      </c>
      <c r="B39" s="64" t="s">
        <v>103</v>
      </c>
      <c r="C39" s="17"/>
      <c r="D39" s="22"/>
      <c r="E39" s="41"/>
    </row>
    <row r="40" spans="1:5" ht="15" customHeight="1">
      <c r="A40" s="20"/>
      <c r="B40" s="65">
        <v>541.84231</v>
      </c>
      <c r="C40" s="17" t="s">
        <v>13</v>
      </c>
      <c r="D40" s="22">
        <v>1.049</v>
      </c>
      <c r="E40" s="44"/>
    </row>
    <row r="41" spans="1:5" ht="15" customHeight="1">
      <c r="A41" s="36" t="s">
        <v>40</v>
      </c>
      <c r="B41" s="64" t="s">
        <v>103</v>
      </c>
      <c r="C41" s="77"/>
      <c r="D41" s="53"/>
      <c r="E41" s="41"/>
    </row>
    <row r="42" spans="1:5" ht="15" customHeight="1">
      <c r="A42" s="20"/>
      <c r="B42" s="65">
        <v>403.21391</v>
      </c>
      <c r="C42" s="17" t="s">
        <v>13</v>
      </c>
      <c r="D42" s="22">
        <v>0.868</v>
      </c>
      <c r="E42" s="41"/>
    </row>
    <row r="43" spans="1:5" ht="15" customHeight="1">
      <c r="A43" s="46" t="s">
        <v>42</v>
      </c>
      <c r="B43" s="64" t="s">
        <v>103</v>
      </c>
      <c r="C43" s="17"/>
      <c r="D43" s="22"/>
      <c r="E43" s="41"/>
    </row>
    <row r="44" spans="1:5" ht="15" customHeight="1">
      <c r="A44" s="47"/>
      <c r="B44" s="65">
        <v>156.62475</v>
      </c>
      <c r="C44" s="17" t="s">
        <v>13</v>
      </c>
      <c r="D44" s="22">
        <v>0.544</v>
      </c>
      <c r="E44" s="41"/>
    </row>
    <row r="45" spans="1:5" ht="6" customHeight="1">
      <c r="A45" s="47"/>
      <c r="B45" s="75"/>
      <c r="C45" s="17"/>
      <c r="D45" s="22"/>
      <c r="E45" s="41"/>
    </row>
    <row r="46" spans="1:5" ht="15" customHeight="1">
      <c r="A46" s="36" t="s">
        <v>81</v>
      </c>
      <c r="B46" s="74" t="s">
        <v>104</v>
      </c>
      <c r="C46" s="17"/>
      <c r="D46" s="41"/>
      <c r="E46" s="41"/>
    </row>
    <row r="47" spans="1:5" ht="15" customHeight="1">
      <c r="A47" s="47"/>
      <c r="B47" s="81">
        <v>30.99</v>
      </c>
      <c r="C47" s="17" t="s">
        <v>105</v>
      </c>
      <c r="D47" s="41"/>
      <c r="E47" s="45">
        <v>215</v>
      </c>
    </row>
    <row r="48" spans="1:5" ht="6.75" customHeight="1">
      <c r="A48" s="47"/>
      <c r="B48" s="78"/>
      <c r="C48" s="17"/>
      <c r="D48" s="41"/>
      <c r="E48" s="45"/>
    </row>
    <row r="49" spans="1:5" ht="15" customHeight="1">
      <c r="A49" s="36" t="s">
        <v>84</v>
      </c>
      <c r="B49" s="74" t="s">
        <v>104</v>
      </c>
      <c r="C49" s="17"/>
      <c r="D49" s="22"/>
      <c r="E49" s="22"/>
    </row>
    <row r="50" spans="1:5" ht="15" customHeight="1">
      <c r="A50" s="27" t="s">
        <v>85</v>
      </c>
      <c r="B50" s="65">
        <v>31.3887</v>
      </c>
      <c r="C50" s="17"/>
      <c r="D50" s="22"/>
      <c r="E50" s="22"/>
    </row>
    <row r="51" spans="1:5" ht="15" customHeight="1">
      <c r="A51" s="14" t="s">
        <v>50</v>
      </c>
      <c r="B51" s="63"/>
      <c r="C51" s="17" t="s">
        <v>105</v>
      </c>
      <c r="D51" s="45"/>
      <c r="E51" s="45">
        <v>221</v>
      </c>
    </row>
    <row r="52" spans="1:5" ht="7.5" customHeight="1">
      <c r="A52" s="14"/>
      <c r="B52" s="63"/>
      <c r="C52" s="17"/>
      <c r="D52" s="45"/>
      <c r="E52" s="45"/>
    </row>
    <row r="53" spans="1:5" ht="15" customHeight="1">
      <c r="A53" s="36" t="s">
        <v>87</v>
      </c>
      <c r="B53" s="74" t="s">
        <v>104</v>
      </c>
      <c r="C53" s="17"/>
      <c r="D53" s="41"/>
      <c r="E53" s="41"/>
    </row>
    <row r="54" spans="1:5" ht="15" customHeight="1">
      <c r="A54" s="27" t="s">
        <v>88</v>
      </c>
      <c r="B54" s="65">
        <v>189.94458</v>
      </c>
      <c r="C54" s="30"/>
      <c r="D54" s="48"/>
      <c r="E54" s="48"/>
    </row>
    <row r="55" spans="1:5" ht="15" customHeight="1">
      <c r="A55" s="14" t="s">
        <v>53</v>
      </c>
      <c r="B55" s="63"/>
      <c r="C55" s="17"/>
      <c r="D55" s="45">
        <v>16.5</v>
      </c>
      <c r="E55" s="41"/>
    </row>
    <row r="56" spans="1:5" ht="15" customHeight="1">
      <c r="A56" s="14" t="s">
        <v>54</v>
      </c>
      <c r="B56" s="63"/>
      <c r="C56" s="17"/>
      <c r="D56" s="45">
        <v>25</v>
      </c>
      <c r="E56" s="41"/>
    </row>
    <row r="57" spans="1:5" ht="15" customHeight="1">
      <c r="A57" s="14" t="s">
        <v>55</v>
      </c>
      <c r="B57" s="63"/>
      <c r="C57" s="17"/>
      <c r="D57" s="45">
        <v>45</v>
      </c>
      <c r="E57" s="41"/>
    </row>
    <row r="58" spans="1:5" ht="7.5" customHeight="1">
      <c r="A58" s="14"/>
      <c r="B58" s="63"/>
      <c r="C58" s="17"/>
      <c r="D58" s="45"/>
      <c r="E58" s="41"/>
    </row>
    <row r="59" spans="1:5" ht="15" customHeight="1">
      <c r="A59" s="36" t="s">
        <v>91</v>
      </c>
      <c r="B59" s="64" t="s">
        <v>103</v>
      </c>
      <c r="C59" s="17"/>
      <c r="D59" s="41"/>
      <c r="E59" s="41"/>
    </row>
    <row r="60" spans="1:5" ht="15" customHeight="1">
      <c r="A60" s="61" t="s">
        <v>92</v>
      </c>
      <c r="B60" s="65">
        <v>98.77119</v>
      </c>
      <c r="C60" s="17"/>
      <c r="D60" s="41"/>
      <c r="E60" s="41"/>
    </row>
    <row r="61" spans="1:5" ht="15" customHeight="1">
      <c r="A61" s="14" t="s">
        <v>58</v>
      </c>
      <c r="B61" s="63"/>
      <c r="C61" s="17" t="s">
        <v>13</v>
      </c>
      <c r="D61" s="4"/>
      <c r="E61" s="22">
        <v>0.875</v>
      </c>
    </row>
    <row r="62" spans="1:5" ht="7.5" customHeight="1">
      <c r="A62" s="50"/>
      <c r="B62" s="79"/>
      <c r="C62" s="51"/>
      <c r="D62" s="52"/>
      <c r="E62" s="52"/>
    </row>
    <row r="63" spans="1:5" ht="12" customHeight="1">
      <c r="A63" s="84" t="s">
        <v>107</v>
      </c>
      <c r="B63" s="84"/>
      <c r="C63" s="84"/>
      <c r="D63" s="84"/>
      <c r="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mergeCells count="5">
    <mergeCell ref="A63:E63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1" sqref="A1:E3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117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0.9470000000000001</v>
      </c>
      <c r="E11" s="22">
        <f aca="true" t="shared" si="0" ref="E11:E16">D11+0.006</f>
        <v>0.9530000000000001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0.936</v>
      </c>
      <c r="E12" s="22">
        <f t="shared" si="0"/>
        <v>0.9420000000000001</v>
      </c>
    </row>
    <row r="13" spans="1:5" ht="12.75">
      <c r="A13" s="54" t="s">
        <v>15</v>
      </c>
      <c r="B13" s="68"/>
      <c r="C13" s="55" t="s">
        <v>13</v>
      </c>
      <c r="D13" s="56">
        <v>0.923</v>
      </c>
      <c r="E13" s="56">
        <f t="shared" si="0"/>
        <v>0.929</v>
      </c>
    </row>
    <row r="14" spans="1:5" ht="12.75">
      <c r="A14" s="23" t="s">
        <v>16</v>
      </c>
      <c r="B14" s="67"/>
      <c r="C14" s="17" t="s">
        <v>13</v>
      </c>
      <c r="D14" s="22">
        <f>D13-0.013</f>
        <v>0.91</v>
      </c>
      <c r="E14" s="22">
        <f t="shared" si="0"/>
        <v>0.916</v>
      </c>
    </row>
    <row r="15" spans="1:5" ht="12.75">
      <c r="A15" s="23" t="s">
        <v>17</v>
      </c>
      <c r="B15" s="67"/>
      <c r="C15" s="17" t="s">
        <v>13</v>
      </c>
      <c r="D15" s="22">
        <f>D13-0.024</f>
        <v>0.899</v>
      </c>
      <c r="E15" s="22">
        <f t="shared" si="0"/>
        <v>0.905</v>
      </c>
    </row>
    <row r="16" spans="1:5" ht="12.75">
      <c r="A16" s="23" t="s">
        <v>18</v>
      </c>
      <c r="B16" s="67"/>
      <c r="C16" s="17" t="s">
        <v>13</v>
      </c>
      <c r="D16" s="22">
        <f>D13-0.033</f>
        <v>0.89</v>
      </c>
      <c r="E16" s="22">
        <f t="shared" si="0"/>
        <v>0.896</v>
      </c>
    </row>
    <row r="17" spans="1:5" ht="12.75">
      <c r="A17" s="14"/>
      <c r="B17" s="63"/>
      <c r="C17" s="17"/>
      <c r="D17" s="22"/>
      <c r="E17" s="22"/>
    </row>
    <row r="18" spans="1:5" ht="13.5" customHeight="1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0.453</v>
      </c>
    </row>
    <row r="21" spans="1:5" ht="12.75">
      <c r="A21" s="35"/>
      <c r="B21" s="73"/>
      <c r="C21" s="17"/>
      <c r="D21" s="3"/>
      <c r="E21" s="22"/>
    </row>
    <row r="22" spans="1:5" ht="14.25" customHeight="1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0.757</v>
      </c>
      <c r="E28" s="22">
        <f>D28+0.006</f>
        <v>0.763</v>
      </c>
    </row>
    <row r="29" spans="1:5" ht="12.75">
      <c r="A29" s="35" t="s">
        <v>29</v>
      </c>
      <c r="B29" s="73"/>
      <c r="C29" s="17" t="s">
        <v>28</v>
      </c>
      <c r="D29" s="22">
        <f>D28-0.01</f>
        <v>0.747</v>
      </c>
      <c r="E29" s="22">
        <f>D29+0.006</f>
        <v>0.753</v>
      </c>
    </row>
    <row r="30" spans="1:5" ht="12.75">
      <c r="A30" s="35" t="s">
        <v>30</v>
      </c>
      <c r="B30" s="73"/>
      <c r="C30" s="17" t="s">
        <v>28</v>
      </c>
      <c r="D30" s="22">
        <f>D28-0.026</f>
        <v>0.731</v>
      </c>
      <c r="E30" s="22">
        <f>D30+0.006</f>
        <v>0.737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0.617</v>
      </c>
      <c r="E34" s="22">
        <f>D34+0.003</f>
        <v>0.62</v>
      </c>
    </row>
    <row r="35" spans="1:5" ht="12.75">
      <c r="A35" s="14" t="s">
        <v>35</v>
      </c>
      <c r="B35" s="63"/>
      <c r="C35" s="17" t="s">
        <v>28</v>
      </c>
      <c r="D35" s="22">
        <f>D34-0.015</f>
        <v>0.602</v>
      </c>
      <c r="E35" s="22">
        <f>D35+0.003</f>
        <v>0.605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1.058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0.872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0.544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220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216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16.5</v>
      </c>
      <c r="E57" s="41"/>
    </row>
    <row r="58" spans="1:5" ht="12.75">
      <c r="A58" s="14" t="s">
        <v>54</v>
      </c>
      <c r="B58" s="63"/>
      <c r="C58" s="17"/>
      <c r="D58" s="45">
        <v>25</v>
      </c>
      <c r="E58" s="41"/>
    </row>
    <row r="59" spans="1:5" ht="12.75">
      <c r="A59" s="14" t="s">
        <v>55</v>
      </c>
      <c r="B59" s="63"/>
      <c r="C59" s="17"/>
      <c r="D59" s="45">
        <v>45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0.875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116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0.9520000000000001</v>
      </c>
      <c r="E11" s="22">
        <f aca="true" t="shared" si="0" ref="E11:E16">D11+0.006</f>
        <v>0.9580000000000001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0.9410000000000001</v>
      </c>
      <c r="E12" s="22">
        <f t="shared" si="0"/>
        <v>0.9470000000000001</v>
      </c>
    </row>
    <row r="13" spans="1:5" ht="12.75">
      <c r="A13" s="54" t="s">
        <v>15</v>
      </c>
      <c r="B13" s="68"/>
      <c r="C13" s="55" t="s">
        <v>13</v>
      </c>
      <c r="D13" s="56">
        <v>0.928</v>
      </c>
      <c r="E13" s="56">
        <f t="shared" si="0"/>
        <v>0.934</v>
      </c>
    </row>
    <row r="14" spans="1:5" ht="12.75">
      <c r="A14" s="23" t="s">
        <v>16</v>
      </c>
      <c r="B14" s="67"/>
      <c r="C14" s="17" t="s">
        <v>13</v>
      </c>
      <c r="D14" s="22">
        <f>D13-0.013</f>
        <v>0.915</v>
      </c>
      <c r="E14" s="22">
        <f t="shared" si="0"/>
        <v>0.921</v>
      </c>
    </row>
    <row r="15" spans="1:5" ht="12.75">
      <c r="A15" s="23" t="s">
        <v>17</v>
      </c>
      <c r="B15" s="67"/>
      <c r="C15" s="17" t="s">
        <v>13</v>
      </c>
      <c r="D15" s="22">
        <f>D13-0.024</f>
        <v>0.904</v>
      </c>
      <c r="E15" s="22">
        <f t="shared" si="0"/>
        <v>0.91</v>
      </c>
    </row>
    <row r="16" spans="1:5" ht="12.75">
      <c r="A16" s="23" t="s">
        <v>18</v>
      </c>
      <c r="B16" s="67"/>
      <c r="C16" s="17" t="s">
        <v>13</v>
      </c>
      <c r="D16" s="22">
        <f>D13-0.033</f>
        <v>0.895</v>
      </c>
      <c r="E16" s="22">
        <f t="shared" si="0"/>
        <v>0.901</v>
      </c>
    </row>
    <row r="17" spans="1:5" ht="12.75">
      <c r="A17" s="14"/>
      <c r="B17" s="63"/>
      <c r="C17" s="17"/>
      <c r="D17" s="22"/>
      <c r="E17" s="22"/>
    </row>
    <row r="18" spans="1:5" ht="13.5" customHeight="1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0.46</v>
      </c>
    </row>
    <row r="21" spans="1:5" ht="12.75">
      <c r="A21" s="35"/>
      <c r="B21" s="73"/>
      <c r="C21" s="17"/>
      <c r="D21" s="3"/>
      <c r="E21" s="22"/>
    </row>
    <row r="22" spans="1:5" ht="14.25" customHeight="1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0.363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0.762</v>
      </c>
      <c r="E28" s="22">
        <f>D28+0.006</f>
        <v>0.768</v>
      </c>
    </row>
    <row r="29" spans="1:5" ht="12.75">
      <c r="A29" s="35" t="s">
        <v>29</v>
      </c>
      <c r="B29" s="73"/>
      <c r="C29" s="17" t="s">
        <v>28</v>
      </c>
      <c r="D29" s="22">
        <f>D28-0.01</f>
        <v>0.752</v>
      </c>
      <c r="E29" s="22">
        <f>D29+0.006</f>
        <v>0.758</v>
      </c>
    </row>
    <row r="30" spans="1:5" ht="12.75">
      <c r="A30" s="35" t="s">
        <v>30</v>
      </c>
      <c r="B30" s="73"/>
      <c r="C30" s="17" t="s">
        <v>28</v>
      </c>
      <c r="D30" s="22">
        <f>D28-0.026</f>
        <v>0.736</v>
      </c>
      <c r="E30" s="22">
        <f>D30+0.006</f>
        <v>0.742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0.639</v>
      </c>
      <c r="E34" s="22">
        <f>D34+0.003</f>
        <v>0.642</v>
      </c>
    </row>
    <row r="35" spans="1:5" ht="12.75">
      <c r="A35" s="14" t="s">
        <v>35</v>
      </c>
      <c r="B35" s="63"/>
      <c r="C35" s="17" t="s">
        <v>28</v>
      </c>
      <c r="D35" s="22">
        <f>D34-0.015</f>
        <v>0.624</v>
      </c>
      <c r="E35" s="22">
        <f>D35+0.003</f>
        <v>0.627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1.075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0.888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0.543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235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230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16.5</v>
      </c>
      <c r="E57" s="41"/>
    </row>
    <row r="58" spans="1:5" ht="12.75">
      <c r="A58" s="14" t="s">
        <v>54</v>
      </c>
      <c r="B58" s="63"/>
      <c r="C58" s="17"/>
      <c r="D58" s="45">
        <v>25</v>
      </c>
      <c r="E58" s="41"/>
    </row>
    <row r="59" spans="1:5" ht="12.75">
      <c r="A59" s="14" t="s">
        <v>55</v>
      </c>
      <c r="B59" s="63"/>
      <c r="C59" s="17"/>
      <c r="D59" s="45">
        <v>45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0.875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1" sqref="A1:IV16384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115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0.9520000000000001</v>
      </c>
      <c r="E11" s="22">
        <f aca="true" t="shared" si="0" ref="E11:E16">D11+0.006</f>
        <v>0.9580000000000001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0.9410000000000001</v>
      </c>
      <c r="E12" s="22">
        <f t="shared" si="0"/>
        <v>0.9470000000000001</v>
      </c>
    </row>
    <row r="13" spans="1:5" ht="12.75">
      <c r="A13" s="54" t="s">
        <v>15</v>
      </c>
      <c r="B13" s="68"/>
      <c r="C13" s="55" t="s">
        <v>13</v>
      </c>
      <c r="D13" s="56">
        <v>0.928</v>
      </c>
      <c r="E13" s="56">
        <f t="shared" si="0"/>
        <v>0.934</v>
      </c>
    </row>
    <row r="14" spans="1:5" ht="12.75">
      <c r="A14" s="23" t="s">
        <v>16</v>
      </c>
      <c r="B14" s="67"/>
      <c r="C14" s="17" t="s">
        <v>13</v>
      </c>
      <c r="D14" s="22">
        <f>D13-0.013</f>
        <v>0.915</v>
      </c>
      <c r="E14" s="22">
        <f t="shared" si="0"/>
        <v>0.921</v>
      </c>
    </row>
    <row r="15" spans="1:5" ht="12.75">
      <c r="A15" s="23" t="s">
        <v>17</v>
      </c>
      <c r="B15" s="67"/>
      <c r="C15" s="17" t="s">
        <v>13</v>
      </c>
      <c r="D15" s="22">
        <f>D13-0.024</f>
        <v>0.904</v>
      </c>
      <c r="E15" s="22">
        <f t="shared" si="0"/>
        <v>0.91</v>
      </c>
    </row>
    <row r="16" spans="1:5" ht="12.75">
      <c r="A16" s="23" t="s">
        <v>18</v>
      </c>
      <c r="B16" s="67"/>
      <c r="C16" s="17" t="s">
        <v>13</v>
      </c>
      <c r="D16" s="22">
        <f>D13-0.033</f>
        <v>0.895</v>
      </c>
      <c r="E16" s="22">
        <f t="shared" si="0"/>
        <v>0.901</v>
      </c>
    </row>
    <row r="17" spans="1:5" ht="12.75">
      <c r="A17" s="14"/>
      <c r="B17" s="63"/>
      <c r="C17" s="17"/>
      <c r="D17" s="22"/>
      <c r="E17" s="22"/>
    </row>
    <row r="18" spans="1:5" ht="13.5" customHeight="1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0.46</v>
      </c>
    </row>
    <row r="21" spans="1:5" ht="12.75">
      <c r="A21" s="35"/>
      <c r="B21" s="73"/>
      <c r="C21" s="17"/>
      <c r="D21" s="3"/>
      <c r="E21" s="22"/>
    </row>
    <row r="22" spans="1:5" ht="14.25" customHeight="1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0.363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0.768</v>
      </c>
      <c r="E28" s="22">
        <f>D28+0.006</f>
        <v>0.774</v>
      </c>
    </row>
    <row r="29" spans="1:5" ht="12.75">
      <c r="A29" s="35" t="s">
        <v>29</v>
      </c>
      <c r="B29" s="73"/>
      <c r="C29" s="17" t="s">
        <v>28</v>
      </c>
      <c r="D29" s="22">
        <f>D28-0.01</f>
        <v>0.758</v>
      </c>
      <c r="E29" s="22">
        <f>D29+0.006</f>
        <v>0.764</v>
      </c>
    </row>
    <row r="30" spans="1:5" ht="12.75">
      <c r="A30" s="35" t="s">
        <v>30</v>
      </c>
      <c r="B30" s="73"/>
      <c r="C30" s="17" t="s">
        <v>28</v>
      </c>
      <c r="D30" s="22">
        <f>D28-0.026</f>
        <v>0.742</v>
      </c>
      <c r="E30" s="22">
        <f>D30+0.006</f>
        <v>0.748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0.642</v>
      </c>
      <c r="E34" s="22">
        <f>D34+0.003</f>
        <v>0.645</v>
      </c>
    </row>
    <row r="35" spans="1:5" ht="12.75">
      <c r="A35" s="14" t="s">
        <v>35</v>
      </c>
      <c r="B35" s="63"/>
      <c r="C35" s="17" t="s">
        <v>28</v>
      </c>
      <c r="D35" s="22">
        <f>D34-0.015</f>
        <v>0.627</v>
      </c>
      <c r="E35" s="22">
        <f>D35+0.003</f>
        <v>0.63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1.077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0.887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0.539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235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242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16.5</v>
      </c>
      <c r="E57" s="41"/>
    </row>
    <row r="58" spans="1:5" ht="12.75">
      <c r="A58" s="14" t="s">
        <v>54</v>
      </c>
      <c r="B58" s="63"/>
      <c r="C58" s="17"/>
      <c r="D58" s="45">
        <v>25</v>
      </c>
      <c r="E58" s="41"/>
    </row>
    <row r="59" spans="1:5" ht="12.75">
      <c r="A59" s="14" t="s">
        <v>55</v>
      </c>
      <c r="B59" s="63"/>
      <c r="C59" s="17"/>
      <c r="D59" s="45">
        <v>45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0.875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1">
      <selection activeCell="A8" sqref="A1:IV16384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111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5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0.9490000000000001</v>
      </c>
      <c r="E11" s="22">
        <f aca="true" t="shared" si="0" ref="E11:E16">D11+0.006</f>
        <v>0.9550000000000001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0.9380000000000001</v>
      </c>
      <c r="E12" s="22">
        <f t="shared" si="0"/>
        <v>0.9440000000000001</v>
      </c>
    </row>
    <row r="13" spans="1:5" ht="12.75">
      <c r="A13" s="54" t="s">
        <v>15</v>
      </c>
      <c r="B13" s="68"/>
      <c r="C13" s="55" t="s">
        <v>13</v>
      </c>
      <c r="D13" s="56">
        <v>0.925</v>
      </c>
      <c r="E13" s="56">
        <f t="shared" si="0"/>
        <v>0.931</v>
      </c>
    </row>
    <row r="14" spans="1:5" ht="12.75">
      <c r="A14" s="23" t="s">
        <v>16</v>
      </c>
      <c r="B14" s="67"/>
      <c r="C14" s="17" t="s">
        <v>13</v>
      </c>
      <c r="D14" s="22">
        <f>D13-0.013</f>
        <v>0.912</v>
      </c>
      <c r="E14" s="22">
        <f t="shared" si="0"/>
        <v>0.918</v>
      </c>
    </row>
    <row r="15" spans="1:5" ht="12.75">
      <c r="A15" s="23" t="s">
        <v>17</v>
      </c>
      <c r="B15" s="67"/>
      <c r="C15" s="17" t="s">
        <v>13</v>
      </c>
      <c r="D15" s="22">
        <f>D13-0.024</f>
        <v>0.901</v>
      </c>
      <c r="E15" s="22">
        <f t="shared" si="0"/>
        <v>0.907</v>
      </c>
    </row>
    <row r="16" spans="1:5" ht="12.75">
      <c r="A16" s="23" t="s">
        <v>18</v>
      </c>
      <c r="B16" s="67"/>
      <c r="C16" s="17" t="s">
        <v>13</v>
      </c>
      <c r="D16" s="22">
        <f>D13-0.033</f>
        <v>0.892</v>
      </c>
      <c r="E16" s="22">
        <f t="shared" si="0"/>
        <v>0.898</v>
      </c>
    </row>
    <row r="17" spans="1:5" ht="12.75">
      <c r="A17" s="14"/>
      <c r="B17" s="63"/>
      <c r="C17" s="17"/>
      <c r="D17" s="22"/>
      <c r="E17" s="22"/>
    </row>
    <row r="18" spans="1:5" ht="13.5" customHeight="1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0.46</v>
      </c>
    </row>
    <row r="21" spans="1:5" ht="12.75">
      <c r="A21" s="35"/>
      <c r="B21" s="73"/>
      <c r="C21" s="17"/>
      <c r="D21" s="3"/>
      <c r="E21" s="22"/>
    </row>
    <row r="22" spans="1:5" ht="14.25" customHeight="1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0.363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0.768</v>
      </c>
      <c r="E28" s="22">
        <f>D28+0.006</f>
        <v>0.774</v>
      </c>
    </row>
    <row r="29" spans="1:5" ht="12.75">
      <c r="A29" s="35" t="s">
        <v>29</v>
      </c>
      <c r="B29" s="73"/>
      <c r="C29" s="17" t="s">
        <v>28</v>
      </c>
      <c r="D29" s="22">
        <f>D28-0.01</f>
        <v>0.758</v>
      </c>
      <c r="E29" s="22">
        <f>D29+0.006</f>
        <v>0.764</v>
      </c>
    </row>
    <row r="30" spans="1:5" ht="12.75">
      <c r="A30" s="35" t="s">
        <v>30</v>
      </c>
      <c r="B30" s="73"/>
      <c r="C30" s="17" t="s">
        <v>28</v>
      </c>
      <c r="D30" s="22">
        <f>D28-0.026</f>
        <v>0.742</v>
      </c>
      <c r="E30" s="22">
        <f>D30+0.006</f>
        <v>0.748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0.642</v>
      </c>
      <c r="E34" s="22">
        <f>D34+0.003</f>
        <v>0.645</v>
      </c>
    </row>
    <row r="35" spans="1:5" ht="12.75">
      <c r="A35" s="14" t="s">
        <v>35</v>
      </c>
      <c r="B35" s="63"/>
      <c r="C35" s="17" t="s">
        <v>28</v>
      </c>
      <c r="D35" s="22">
        <f>D34-0.015</f>
        <v>0.627</v>
      </c>
      <c r="E35" s="22">
        <f>D35+0.003</f>
        <v>0.63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1.077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0.88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0.531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230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242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16.3</v>
      </c>
      <c r="E57" s="41"/>
    </row>
    <row r="58" spans="1:5" ht="12.75">
      <c r="A58" s="14" t="s">
        <v>54</v>
      </c>
      <c r="B58" s="63"/>
      <c r="C58" s="17"/>
      <c r="D58" s="45">
        <v>24.45</v>
      </c>
      <c r="E58" s="41"/>
    </row>
    <row r="59" spans="1:5" ht="12.75">
      <c r="A59" s="14" t="s">
        <v>55</v>
      </c>
      <c r="B59" s="63"/>
      <c r="C59" s="17"/>
      <c r="D59" s="45">
        <v>44.9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0.86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1">
      <selection activeCell="B31" sqref="B31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110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14.25" customHeight="1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0.9380000000000001</v>
      </c>
      <c r="E11" s="22">
        <f aca="true" t="shared" si="0" ref="E11:E16">D11+0.006</f>
        <v>0.9440000000000001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0.927</v>
      </c>
      <c r="E12" s="22">
        <f t="shared" si="0"/>
        <v>0.933</v>
      </c>
    </row>
    <row r="13" spans="1:5" ht="12.75">
      <c r="A13" s="54" t="s">
        <v>15</v>
      </c>
      <c r="B13" s="68"/>
      <c r="C13" s="55" t="s">
        <v>13</v>
      </c>
      <c r="D13" s="56">
        <v>0.914</v>
      </c>
      <c r="E13" s="56">
        <f t="shared" si="0"/>
        <v>0.92</v>
      </c>
    </row>
    <row r="14" spans="1:5" ht="12.75">
      <c r="A14" s="23" t="s">
        <v>16</v>
      </c>
      <c r="B14" s="67"/>
      <c r="C14" s="17" t="s">
        <v>13</v>
      </c>
      <c r="D14" s="22">
        <f>D13-0.013</f>
        <v>0.901</v>
      </c>
      <c r="E14" s="22">
        <f t="shared" si="0"/>
        <v>0.907</v>
      </c>
    </row>
    <row r="15" spans="1:5" ht="12.75">
      <c r="A15" s="23" t="s">
        <v>17</v>
      </c>
      <c r="B15" s="67"/>
      <c r="C15" s="17" t="s">
        <v>13</v>
      </c>
      <c r="D15" s="22">
        <f>D13-0.024</f>
        <v>0.89</v>
      </c>
      <c r="E15" s="22">
        <f t="shared" si="0"/>
        <v>0.896</v>
      </c>
    </row>
    <row r="16" spans="1:5" ht="12.75">
      <c r="A16" s="23" t="s">
        <v>18</v>
      </c>
      <c r="B16" s="67"/>
      <c r="C16" s="17" t="s">
        <v>13</v>
      </c>
      <c r="D16" s="22">
        <f>D13-0.033</f>
        <v>0.881</v>
      </c>
      <c r="E16" s="22">
        <f t="shared" si="0"/>
        <v>0.887</v>
      </c>
    </row>
    <row r="17" spans="1:5" ht="12.75">
      <c r="A17" s="14"/>
      <c r="B17" s="63"/>
      <c r="C17" s="17"/>
      <c r="D17" s="22"/>
      <c r="E17" s="22"/>
    </row>
    <row r="18" spans="1:5" ht="22.5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0.456</v>
      </c>
    </row>
    <row r="21" spans="1:5" ht="12.75">
      <c r="A21" s="35"/>
      <c r="B21" s="73"/>
      <c r="C21" s="17"/>
      <c r="D21" s="3"/>
      <c r="E21" s="22"/>
    </row>
    <row r="22" spans="1:5" ht="12.75">
      <c r="A22" s="26" t="s">
        <v>112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0.76</v>
      </c>
      <c r="E28" s="22">
        <f>D28+0.006</f>
        <v>0.766</v>
      </c>
    </row>
    <row r="29" spans="1:5" ht="12.75">
      <c r="A29" s="35" t="s">
        <v>29</v>
      </c>
      <c r="B29" s="73"/>
      <c r="C29" s="17" t="s">
        <v>28</v>
      </c>
      <c r="D29" s="22">
        <f>D28-0.01</f>
        <v>0.75</v>
      </c>
      <c r="E29" s="22">
        <f>D29+0.006</f>
        <v>0.756</v>
      </c>
    </row>
    <row r="30" spans="1:5" ht="12.75">
      <c r="A30" s="35" t="s">
        <v>30</v>
      </c>
      <c r="B30" s="73"/>
      <c r="C30" s="17" t="s">
        <v>28</v>
      </c>
      <c r="D30" s="22">
        <f>D28-0.026</f>
        <v>0.734</v>
      </c>
      <c r="E30" s="22">
        <f>D30+0.006</f>
        <v>0.74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0.638</v>
      </c>
      <c r="E34" s="22">
        <f>D34+0.003</f>
        <v>0.641</v>
      </c>
    </row>
    <row r="35" spans="1:5" ht="12.75">
      <c r="A35" s="14" t="s">
        <v>35</v>
      </c>
      <c r="B35" s="63"/>
      <c r="C35" s="17" t="s">
        <v>28</v>
      </c>
      <c r="D35" s="22">
        <f>D34-0.015</f>
        <v>0.623</v>
      </c>
      <c r="E35" s="22">
        <f>D35+0.003</f>
        <v>0.626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1.07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0.87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0.522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215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235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16.3</v>
      </c>
      <c r="E57" s="41"/>
    </row>
    <row r="58" spans="1:5" ht="12.75">
      <c r="A58" s="14" t="s">
        <v>54</v>
      </c>
      <c r="B58" s="63"/>
      <c r="C58" s="17"/>
      <c r="D58" s="45">
        <v>24.45</v>
      </c>
      <c r="E58" s="41"/>
    </row>
    <row r="59" spans="1:5" ht="12.75">
      <c r="A59" s="14" t="s">
        <v>55</v>
      </c>
      <c r="B59" s="63"/>
      <c r="C59" s="17"/>
      <c r="D59" s="45">
        <v>44.9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0.86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workbookViewId="0" topLeftCell="A57">
      <selection activeCell="B23" sqref="B23"/>
    </sheetView>
  </sheetViews>
  <sheetFormatPr defaultColWidth="9.140625" defaultRowHeight="12.75"/>
  <cols>
    <col min="1" max="1" width="62.57421875" style="0" bestFit="1" customWidth="1"/>
    <col min="2" max="2" width="10.421875" style="0" bestFit="1" customWidth="1"/>
    <col min="3" max="5" width="9.7109375" style="0" customWidth="1"/>
  </cols>
  <sheetData>
    <row r="1" spans="1:5" ht="12.75" customHeight="1">
      <c r="A1" s="85" t="s">
        <v>0</v>
      </c>
      <c r="B1" s="85"/>
      <c r="C1" s="86"/>
      <c r="D1" s="86"/>
      <c r="E1" s="86"/>
    </row>
    <row r="2" spans="1:5" ht="12.75">
      <c r="A2" s="86"/>
      <c r="B2" s="86"/>
      <c r="C2" s="86"/>
      <c r="D2" s="86"/>
      <c r="E2" s="86"/>
    </row>
    <row r="3" spans="1:5" ht="12.75">
      <c r="A3" s="86"/>
      <c r="B3" s="86"/>
      <c r="C3" s="86"/>
      <c r="D3" s="86"/>
      <c r="E3" s="86"/>
    </row>
    <row r="4" spans="1:5" ht="12.75">
      <c r="A4" s="87" t="s">
        <v>63</v>
      </c>
      <c r="B4" s="87"/>
      <c r="C4" s="88"/>
      <c r="D4" s="88"/>
      <c r="E4" s="88"/>
    </row>
    <row r="5" spans="1:5" ht="12.75">
      <c r="A5" s="89" t="s">
        <v>109</v>
      </c>
      <c r="B5" s="89"/>
      <c r="C5" s="89"/>
      <c r="D5" s="89"/>
      <c r="E5" s="89"/>
    </row>
    <row r="7" spans="1:5" ht="33.75">
      <c r="A7" s="10"/>
      <c r="B7" s="12" t="s">
        <v>102</v>
      </c>
      <c r="C7" s="11"/>
      <c r="D7" s="12" t="s">
        <v>4</v>
      </c>
      <c r="E7" s="12" t="s">
        <v>5</v>
      </c>
    </row>
    <row r="8" spans="1:5" ht="12.75">
      <c r="A8" s="14"/>
      <c r="B8" s="63"/>
      <c r="C8" s="15"/>
      <c r="D8" s="90" t="s">
        <v>7</v>
      </c>
      <c r="E8" s="91"/>
    </row>
    <row r="9" spans="1:5" ht="22.5">
      <c r="A9" s="16" t="s">
        <v>66</v>
      </c>
      <c r="B9" s="64" t="s">
        <v>103</v>
      </c>
      <c r="C9" s="17"/>
      <c r="D9" s="18"/>
      <c r="E9" s="18"/>
    </row>
    <row r="10" spans="1:5" ht="12.75">
      <c r="A10" s="19" t="s">
        <v>67</v>
      </c>
      <c r="B10" s="65">
        <v>403.21391</v>
      </c>
      <c r="C10" s="17"/>
      <c r="D10" s="17"/>
      <c r="E10" s="17"/>
    </row>
    <row r="11" spans="1:5" ht="12.75">
      <c r="A11" s="21" t="s">
        <v>12</v>
      </c>
      <c r="B11" s="66"/>
      <c r="C11" s="17" t="s">
        <v>13</v>
      </c>
      <c r="D11" s="22">
        <f>D13+0.024</f>
        <v>0.933</v>
      </c>
      <c r="E11" s="22">
        <f aca="true" t="shared" si="0" ref="E11:E16">D11+0.006</f>
        <v>0.9390000000000001</v>
      </c>
    </row>
    <row r="12" spans="1:5" ht="12.75">
      <c r="A12" s="23" t="s">
        <v>14</v>
      </c>
      <c r="B12" s="67"/>
      <c r="C12" s="17" t="s">
        <v>13</v>
      </c>
      <c r="D12" s="22">
        <f>D13+0.013</f>
        <v>0.922</v>
      </c>
      <c r="E12" s="22">
        <f t="shared" si="0"/>
        <v>0.928</v>
      </c>
    </row>
    <row r="13" spans="1:5" ht="12.75">
      <c r="A13" s="54" t="s">
        <v>15</v>
      </c>
      <c r="B13" s="68"/>
      <c r="C13" s="55" t="s">
        <v>13</v>
      </c>
      <c r="D13" s="56">
        <v>0.909</v>
      </c>
      <c r="E13" s="56">
        <f t="shared" si="0"/>
        <v>0.915</v>
      </c>
    </row>
    <row r="14" spans="1:5" ht="12.75">
      <c r="A14" s="23" t="s">
        <v>16</v>
      </c>
      <c r="B14" s="67"/>
      <c r="C14" s="17" t="s">
        <v>13</v>
      </c>
      <c r="D14" s="22">
        <f>D13-0.013</f>
        <v>0.896</v>
      </c>
      <c r="E14" s="22">
        <f t="shared" si="0"/>
        <v>0.902</v>
      </c>
    </row>
    <row r="15" spans="1:5" ht="12.75">
      <c r="A15" s="23" t="s">
        <v>17</v>
      </c>
      <c r="B15" s="67"/>
      <c r="C15" s="17" t="s">
        <v>13</v>
      </c>
      <c r="D15" s="22">
        <f>D13-0.024</f>
        <v>0.885</v>
      </c>
      <c r="E15" s="22">
        <f t="shared" si="0"/>
        <v>0.891</v>
      </c>
    </row>
    <row r="16" spans="1:5" ht="12.75">
      <c r="A16" s="23" t="s">
        <v>18</v>
      </c>
      <c r="B16" s="67"/>
      <c r="C16" s="17" t="s">
        <v>13</v>
      </c>
      <c r="D16" s="22">
        <f>D13-0.033</f>
        <v>0.876</v>
      </c>
      <c r="E16" s="22">
        <f t="shared" si="0"/>
        <v>0.882</v>
      </c>
    </row>
    <row r="17" spans="1:5" ht="12.75">
      <c r="A17" s="14"/>
      <c r="B17" s="63"/>
      <c r="C17" s="17"/>
      <c r="D17" s="22"/>
      <c r="E17" s="22"/>
    </row>
    <row r="18" spans="1:5" ht="22.5">
      <c r="A18" s="26" t="s">
        <v>69</v>
      </c>
      <c r="B18" s="69" t="s">
        <v>103</v>
      </c>
      <c r="C18" s="17"/>
      <c r="D18" s="22"/>
      <c r="E18" s="22"/>
    </row>
    <row r="19" spans="1:5" ht="12.75">
      <c r="A19" s="60" t="s">
        <v>70</v>
      </c>
      <c r="B19" s="70">
        <v>88.7070602</v>
      </c>
      <c r="C19" s="28"/>
      <c r="D19" s="29"/>
      <c r="E19" s="29"/>
    </row>
    <row r="20" spans="1:5" ht="12.75">
      <c r="A20" s="35" t="s">
        <v>22</v>
      </c>
      <c r="B20" s="71"/>
      <c r="C20" s="72" t="s">
        <v>13</v>
      </c>
      <c r="D20" s="3"/>
      <c r="E20" s="22">
        <v>0.456</v>
      </c>
    </row>
    <row r="21" spans="1:5" ht="12.75">
      <c r="A21" s="35"/>
      <c r="B21" s="73"/>
      <c r="C21" s="17"/>
      <c r="D21" s="3"/>
      <c r="E21" s="22"/>
    </row>
    <row r="22" spans="1:5" ht="12.75">
      <c r="A22" s="26" t="s">
        <v>114</v>
      </c>
      <c r="B22" s="83" t="s">
        <v>113</v>
      </c>
      <c r="C22" s="17"/>
      <c r="D22" s="3"/>
      <c r="E22" s="22"/>
    </row>
    <row r="23" spans="1:5" ht="12.75">
      <c r="A23" s="27" t="s">
        <v>70</v>
      </c>
      <c r="B23" s="65"/>
      <c r="C23" s="17"/>
      <c r="D23" s="3"/>
      <c r="E23" s="22"/>
    </row>
    <row r="24" spans="1:5" ht="12.75">
      <c r="A24" s="35" t="s">
        <v>22</v>
      </c>
      <c r="B24" s="73"/>
      <c r="C24" s="17" t="s">
        <v>13</v>
      </c>
      <c r="D24" s="22"/>
      <c r="E24" s="22">
        <v>0.36</v>
      </c>
    </row>
    <row r="25" spans="1:5" ht="12.75">
      <c r="A25" s="35"/>
      <c r="B25" s="73"/>
      <c r="C25" s="17"/>
      <c r="D25" s="22"/>
      <c r="E25" s="22"/>
    </row>
    <row r="26" spans="1:5" ht="12.75">
      <c r="A26" s="36" t="s">
        <v>73</v>
      </c>
      <c r="B26" s="74" t="s">
        <v>104</v>
      </c>
      <c r="C26" s="17"/>
      <c r="D26" s="22"/>
      <c r="E26" s="22"/>
    </row>
    <row r="27" spans="1:5" ht="12.75">
      <c r="A27" s="27" t="s">
        <v>74</v>
      </c>
      <c r="B27" s="65">
        <v>189.83664</v>
      </c>
      <c r="C27" s="17"/>
      <c r="D27" s="22"/>
      <c r="E27" s="22"/>
    </row>
    <row r="28" spans="1:5" ht="12.75">
      <c r="A28" s="35" t="s">
        <v>27</v>
      </c>
      <c r="B28" s="73"/>
      <c r="C28" s="17" t="s">
        <v>28</v>
      </c>
      <c r="D28" s="22">
        <v>0.755</v>
      </c>
      <c r="E28" s="22">
        <f>D28+0.006</f>
        <v>0.761</v>
      </c>
    </row>
    <row r="29" spans="1:5" ht="12.75">
      <c r="A29" s="35" t="s">
        <v>29</v>
      </c>
      <c r="B29" s="73"/>
      <c r="C29" s="17" t="s">
        <v>28</v>
      </c>
      <c r="D29" s="22">
        <f>D28-0.01</f>
        <v>0.745</v>
      </c>
      <c r="E29" s="22">
        <f>D29+0.006</f>
        <v>0.751</v>
      </c>
    </row>
    <row r="30" spans="1:5" ht="12.75">
      <c r="A30" s="35" t="s">
        <v>30</v>
      </c>
      <c r="B30" s="73"/>
      <c r="C30" s="17" t="s">
        <v>28</v>
      </c>
      <c r="D30" s="22">
        <f>D28-0.026</f>
        <v>0.729</v>
      </c>
      <c r="E30" s="22">
        <f>D30+0.006</f>
        <v>0.735</v>
      </c>
    </row>
    <row r="31" spans="1:5" ht="12.75">
      <c r="A31" s="14"/>
      <c r="B31" s="63"/>
      <c r="C31" s="17"/>
      <c r="D31" s="22"/>
      <c r="E31" s="22"/>
    </row>
    <row r="32" spans="1:5" ht="12.75">
      <c r="A32" s="36" t="s">
        <v>76</v>
      </c>
      <c r="B32" s="74" t="s">
        <v>104</v>
      </c>
      <c r="C32" s="17"/>
      <c r="D32" s="22"/>
      <c r="E32" s="22"/>
    </row>
    <row r="33" spans="1:5" ht="12.75">
      <c r="A33" s="27" t="s">
        <v>77</v>
      </c>
      <c r="B33" s="65">
        <v>64.2421</v>
      </c>
      <c r="C33" s="30"/>
      <c r="D33" s="29"/>
      <c r="E33" s="29"/>
    </row>
    <row r="34" spans="1:5" ht="12.75">
      <c r="A34" s="14" t="s">
        <v>34</v>
      </c>
      <c r="B34" s="65"/>
      <c r="C34" s="17" t="s">
        <v>28</v>
      </c>
      <c r="D34" s="22">
        <v>0.625</v>
      </c>
      <c r="E34" s="22">
        <f>D34+0.003</f>
        <v>0.628</v>
      </c>
    </row>
    <row r="35" spans="1:5" ht="12.75">
      <c r="A35" s="14" t="s">
        <v>35</v>
      </c>
      <c r="B35" s="63"/>
      <c r="C35" s="17" t="s">
        <v>28</v>
      </c>
      <c r="D35" s="22">
        <f>D34-0.015</f>
        <v>0.61</v>
      </c>
      <c r="E35" s="22">
        <f>D35+0.003</f>
        <v>0.613</v>
      </c>
    </row>
    <row r="36" spans="1:5" ht="12.75">
      <c r="A36" s="14"/>
      <c r="B36" s="63"/>
      <c r="C36" s="17"/>
      <c r="D36" s="22"/>
      <c r="E36" s="22"/>
    </row>
    <row r="37" spans="1:5" ht="12.75">
      <c r="A37" s="38" t="s">
        <v>79</v>
      </c>
      <c r="B37" s="74"/>
      <c r="C37" s="17"/>
      <c r="D37" s="22"/>
      <c r="E37" s="22"/>
    </row>
    <row r="38" spans="1:5" ht="12.75">
      <c r="A38" s="40" t="s">
        <v>80</v>
      </c>
      <c r="B38" s="76"/>
      <c r="C38" s="17"/>
      <c r="D38" s="41"/>
      <c r="E38" s="41"/>
    </row>
    <row r="39" spans="1:5" ht="14.25" customHeight="1">
      <c r="A39" s="42" t="s">
        <v>38</v>
      </c>
      <c r="B39" s="64" t="s">
        <v>103</v>
      </c>
      <c r="C39" s="17"/>
      <c r="D39" s="22"/>
      <c r="E39" s="41"/>
    </row>
    <row r="40" spans="1:5" ht="12.75">
      <c r="A40" s="20"/>
      <c r="B40" s="65">
        <v>541.84231</v>
      </c>
      <c r="C40" s="17" t="s">
        <v>13</v>
      </c>
      <c r="D40" s="22">
        <v>1.067</v>
      </c>
      <c r="E40" s="44"/>
    </row>
    <row r="41" spans="1:5" ht="12.75">
      <c r="A41" s="20"/>
      <c r="B41" s="75"/>
      <c r="C41" s="17"/>
      <c r="D41" s="22"/>
      <c r="E41" s="44"/>
    </row>
    <row r="42" spans="1:5" ht="12.75" customHeight="1">
      <c r="A42" s="36" t="s">
        <v>40</v>
      </c>
      <c r="B42" s="64" t="s">
        <v>103</v>
      </c>
      <c r="C42" s="77"/>
      <c r="D42" s="53"/>
      <c r="E42" s="41"/>
    </row>
    <row r="43" spans="1:5" ht="12.75">
      <c r="A43" s="20"/>
      <c r="B43" s="65">
        <v>403.21391</v>
      </c>
      <c r="C43" s="17" t="s">
        <v>13</v>
      </c>
      <c r="D43" s="22">
        <v>0.861</v>
      </c>
      <c r="E43" s="41"/>
    </row>
    <row r="44" spans="1:5" ht="12.75">
      <c r="A44" s="20"/>
      <c r="B44" s="75"/>
      <c r="C44" s="17"/>
      <c r="D44" s="45"/>
      <c r="E44" s="41"/>
    </row>
    <row r="45" spans="1:5" ht="12.75" customHeight="1">
      <c r="A45" s="46" t="s">
        <v>42</v>
      </c>
      <c r="B45" s="64" t="s">
        <v>103</v>
      </c>
      <c r="C45" s="17"/>
      <c r="D45" s="22"/>
      <c r="E45" s="41"/>
    </row>
    <row r="46" spans="1:5" ht="12.75">
      <c r="A46" s="47"/>
      <c r="B46" s="65">
        <v>156.62475</v>
      </c>
      <c r="C46" s="17" t="s">
        <v>13</v>
      </c>
      <c r="D46" s="22">
        <v>0.51</v>
      </c>
      <c r="E46" s="41"/>
    </row>
    <row r="47" spans="1:5" ht="12.75">
      <c r="A47" s="47"/>
      <c r="B47" s="75"/>
      <c r="C47" s="17"/>
      <c r="D47" s="22"/>
      <c r="E47" s="41"/>
    </row>
    <row r="48" spans="1:5" ht="12.75">
      <c r="A48" s="36" t="s">
        <v>81</v>
      </c>
      <c r="B48" s="74" t="s">
        <v>104</v>
      </c>
      <c r="C48" s="17"/>
      <c r="D48" s="41"/>
      <c r="E48" s="41"/>
    </row>
    <row r="49" spans="1:5" ht="12.75">
      <c r="A49" s="47"/>
      <c r="B49" s="81">
        <v>30.99</v>
      </c>
      <c r="C49" s="17" t="s">
        <v>105</v>
      </c>
      <c r="D49" s="41"/>
      <c r="E49" s="45">
        <v>215</v>
      </c>
    </row>
    <row r="50" spans="1:5" ht="12.75">
      <c r="A50" s="47"/>
      <c r="B50" s="78"/>
      <c r="C50" s="17"/>
      <c r="D50" s="41"/>
      <c r="E50" s="45"/>
    </row>
    <row r="51" spans="1:5" ht="12.75">
      <c r="A51" s="36" t="s">
        <v>84</v>
      </c>
      <c r="B51" s="74" t="s">
        <v>104</v>
      </c>
      <c r="C51" s="17"/>
      <c r="D51" s="22"/>
      <c r="E51" s="22"/>
    </row>
    <row r="52" spans="1:5" ht="12.75">
      <c r="A52" s="27" t="s">
        <v>85</v>
      </c>
      <c r="B52" s="65">
        <v>31.3887</v>
      </c>
      <c r="C52" s="17"/>
      <c r="D52" s="22"/>
      <c r="E52" s="22"/>
    </row>
    <row r="53" spans="1:5" ht="12.75">
      <c r="A53" s="14" t="s">
        <v>50</v>
      </c>
      <c r="B53" s="63"/>
      <c r="C53" s="17" t="s">
        <v>105</v>
      </c>
      <c r="D53" s="45"/>
      <c r="E53" s="45">
        <v>220</v>
      </c>
    </row>
    <row r="54" spans="1:5" ht="12.75">
      <c r="A54" s="14"/>
      <c r="B54" s="63"/>
      <c r="C54" s="17"/>
      <c r="D54" s="45"/>
      <c r="E54" s="45"/>
    </row>
    <row r="55" spans="1:5" ht="12.75">
      <c r="A55" s="36" t="s">
        <v>87</v>
      </c>
      <c r="B55" s="74" t="s">
        <v>104</v>
      </c>
      <c r="C55" s="17"/>
      <c r="D55" s="41"/>
      <c r="E55" s="41"/>
    </row>
    <row r="56" spans="1:5" ht="12.75">
      <c r="A56" s="27" t="s">
        <v>88</v>
      </c>
      <c r="B56" s="65">
        <v>189.94458</v>
      </c>
      <c r="C56" s="30"/>
      <c r="D56" s="48"/>
      <c r="E56" s="48"/>
    </row>
    <row r="57" spans="1:5" ht="12.75">
      <c r="A57" s="14" t="s">
        <v>53</v>
      </c>
      <c r="B57" s="63"/>
      <c r="C57" s="17"/>
      <c r="D57" s="45">
        <v>15.88</v>
      </c>
      <c r="E57" s="41"/>
    </row>
    <row r="58" spans="1:5" ht="12.75">
      <c r="A58" s="14" t="s">
        <v>54</v>
      </c>
      <c r="B58" s="63"/>
      <c r="C58" s="17"/>
      <c r="D58" s="45">
        <v>23.82</v>
      </c>
      <c r="E58" s="41"/>
    </row>
    <row r="59" spans="1:5" ht="12.75">
      <c r="A59" s="14" t="s">
        <v>55</v>
      </c>
      <c r="B59" s="63"/>
      <c r="C59" s="17"/>
      <c r="D59" s="45">
        <v>43.41</v>
      </c>
      <c r="E59" s="41"/>
    </row>
    <row r="60" spans="1:5" ht="12.75">
      <c r="A60" s="14"/>
      <c r="B60" s="63"/>
      <c r="C60" s="17"/>
      <c r="D60" s="45"/>
      <c r="E60" s="41"/>
    </row>
    <row r="61" spans="1:5" ht="10.5" customHeight="1">
      <c r="A61" s="36" t="s">
        <v>91</v>
      </c>
      <c r="B61" s="64" t="s">
        <v>103</v>
      </c>
      <c r="C61" s="17"/>
      <c r="D61" s="41"/>
      <c r="E61" s="41"/>
    </row>
    <row r="62" spans="1:5" ht="12.75">
      <c r="A62" s="61" t="s">
        <v>92</v>
      </c>
      <c r="B62" s="65">
        <v>98.77119</v>
      </c>
      <c r="C62" s="17"/>
      <c r="D62" s="41"/>
      <c r="E62" s="41"/>
    </row>
    <row r="63" spans="1:5" ht="12.75">
      <c r="A63" s="14" t="s">
        <v>58</v>
      </c>
      <c r="B63" s="63"/>
      <c r="C63" s="17" t="s">
        <v>13</v>
      </c>
      <c r="D63" s="4"/>
      <c r="E63" s="22">
        <v>0.831</v>
      </c>
    </row>
    <row r="64" spans="1:5" ht="12.75">
      <c r="A64" s="50"/>
      <c r="B64" s="79"/>
      <c r="C64" s="51"/>
      <c r="D64" s="52"/>
      <c r="E64" s="52"/>
    </row>
    <row r="65" spans="1:5" ht="12.75">
      <c r="A65" s="84" t="s">
        <v>107</v>
      </c>
      <c r="B65" s="84"/>
      <c r="C65" s="84"/>
      <c r="D65" s="84"/>
      <c r="E65" s="84"/>
    </row>
  </sheetData>
  <mergeCells count="5">
    <mergeCell ref="A65:E65"/>
    <mergeCell ref="A1:E3"/>
    <mergeCell ref="A4:E4"/>
    <mergeCell ref="A5:E5"/>
    <mergeCell ref="D8:E8"/>
  </mergeCells>
  <printOptions/>
  <pageMargins left="0.75" right="0.75" top="1" bottom="1" header="0.5" footer="0.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2003-01-09T13:21:41Z</cp:lastPrinted>
  <dcterms:created xsi:type="dcterms:W3CDTF">1996-11-05T10:16:36Z</dcterms:created>
  <dcterms:modified xsi:type="dcterms:W3CDTF">2003-02-14T11:03:46Z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1864001281</vt:i4>
  </property>
  <property fmtid="{D5CDD505-2E9C-101B-9397-08002B2CF9AE}" pid="4" name="_EmailSubje">
    <vt:lpwstr>ANNO 2002_pr petroliferi.xls</vt:lpwstr>
  </property>
  <property fmtid="{D5CDD505-2E9C-101B-9397-08002B2CF9AE}" pid="5" name="_AuthorEma">
    <vt:lpwstr>claudia.sirito@ge.camcom.it</vt:lpwstr>
  </property>
  <property fmtid="{D5CDD505-2E9C-101B-9397-08002B2CF9AE}" pid="6" name="_AuthorEmailDisplayNa">
    <vt:lpwstr>Sirito Claudia</vt:lpwstr>
  </property>
</Properties>
</file>